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workbookProtection workbookPassword="F4D4" lockStructure="1"/>
  <bookViews>
    <workbookView xWindow="0" yWindow="0" windowWidth="28060" windowHeight="15380" activeTab="1"/>
  </bookViews>
  <sheets>
    <sheet name="Castellano" sheetId="1" r:id="rId1"/>
    <sheet name="Euskera" sheetId="2" r:id="rId2"/>
    <sheet name="Titulaciones" sheetId="3" state="hidden" r:id="rId3"/>
  </sheets>
  <definedNames>
    <definedName name="_xlnm.Print_Area" localSheetId="0">Castellano!$A$1:$X$67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2" l="1"/>
  <c r="N38" i="2"/>
  <c r="N36" i="2"/>
  <c r="Q30" i="2"/>
  <c r="Q28" i="2"/>
  <c r="Q26" i="2"/>
  <c r="Q17" i="2"/>
  <c r="E46" i="2"/>
  <c r="E48" i="2"/>
  <c r="E50" i="2"/>
  <c r="F56" i="2"/>
  <c r="N40" i="1"/>
  <c r="N38" i="1"/>
  <c r="N36" i="1"/>
  <c r="Q30" i="1"/>
  <c r="Q28" i="1"/>
  <c r="Q26" i="1"/>
  <c r="Q17" i="1"/>
  <c r="E46" i="1"/>
  <c r="E48" i="1"/>
  <c r="E50" i="1"/>
  <c r="F56" i="1"/>
</calcChain>
</file>

<file path=xl/sharedStrings.xml><?xml version="1.0" encoding="utf-8"?>
<sst xmlns="http://schemas.openxmlformats.org/spreadsheetml/2006/main" count="194" uniqueCount="148">
  <si>
    <t>Fecha:</t>
  </si>
  <si>
    <t>Hora:</t>
  </si>
  <si>
    <t>Título del Trabajo Fin de Master:</t>
  </si>
  <si>
    <t>Presidente del Tribunal:</t>
  </si>
  <si>
    <t>Secretario del Tribunal:</t>
  </si>
  <si>
    <t>Vocal del Tribunal:</t>
  </si>
  <si>
    <t>Presidente</t>
  </si>
  <si>
    <t>PRESIDENTE</t>
  </si>
  <si>
    <t>TOTAL (Sobre 10)</t>
  </si>
  <si>
    <t>CUMPLIMIENTO OBJETIVOS</t>
  </si>
  <si>
    <t>COMPLEJIDAD TÉCNICA</t>
  </si>
  <si>
    <t>INTERÉS ESTUDIANTE</t>
  </si>
  <si>
    <t>CALIDAD RESULTADOS</t>
  </si>
  <si>
    <t>SECRETARIO</t>
  </si>
  <si>
    <t>VOCAL</t>
  </si>
  <si>
    <t>ASPECTOS FORMALES</t>
  </si>
  <si>
    <t>REDACCIÓN</t>
  </si>
  <si>
    <t>ESTRUCTURA Y CONTENIDO</t>
  </si>
  <si>
    <t>MEMORIA ESCRITA (75% de la calificación de este apartado)</t>
  </si>
  <si>
    <t>PRESENTACIÓN (25% de la calificación de este apartado)</t>
  </si>
  <si>
    <t>Nota final de apartado</t>
  </si>
  <si>
    <t>CALIFICACIÓN FINAL DEL TRABAJO FIN DE MASTER</t>
  </si>
  <si>
    <t>CALIFICACIÓN FINAL:</t>
  </si>
  <si>
    <t>Firmado:</t>
  </si>
  <si>
    <t>Secretario</t>
  </si>
  <si>
    <t>Vocal</t>
  </si>
  <si>
    <t>máximo 10 puntos (5% aptdo.)</t>
  </si>
  <si>
    <t>máximo 10 puntos (20% aptdo.)</t>
  </si>
  <si>
    <t>máximo 10 puntos (15% aptdo.)</t>
  </si>
  <si>
    <t>máximo 10 puntos (35% aptdo.)</t>
  </si>
  <si>
    <t>MATERIAL DE APOYO</t>
  </si>
  <si>
    <t>RESPUESTAS AL TRIBUNAL</t>
  </si>
  <si>
    <t>EXPOSICIÓN ORAL</t>
  </si>
  <si>
    <t>En el apartado "Exposición Oral" tambien se consideran aspectos como el lenguaje corporal y el cumplimiento del tiempo asignado.</t>
  </si>
  <si>
    <t>máximo 10 puntos (10% aptdo.)</t>
  </si>
  <si>
    <t>GRÁF., ESQUEMAS Y PLANOS</t>
  </si>
  <si>
    <t>Nombre del Estudiante:</t>
  </si>
  <si>
    <t>Esta puntuación se corresponde con el 25% de la nota final</t>
  </si>
  <si>
    <t>ASPECTOS GENERALES (25% de la calificación final)</t>
  </si>
  <si>
    <t>Esta puntuación se corresponde con el 75% de la nota final</t>
  </si>
  <si>
    <t xml:space="preserve">APARTADO 1 (25% de la calificación final): ASPECTOS GENERALES </t>
  </si>
  <si>
    <t>APARTADO 2 (75% de la calificación final): MEMORIA ESCRITA + PRESENTACIÓN</t>
  </si>
  <si>
    <t>máximo 10 puntos (7% final)</t>
  </si>
  <si>
    <t>máximo 10 puntos (4% final)</t>
  </si>
  <si>
    <t>máximo 10 puntos (7% aptdo)</t>
  </si>
  <si>
    <t>Master Amaierako Lanaren izenburua:</t>
  </si>
  <si>
    <t>Ikaslearen izena:</t>
  </si>
  <si>
    <t>Epaimahaiburua:</t>
  </si>
  <si>
    <t>Epaimahaiko idazkaria:</t>
  </si>
  <si>
    <t>Epaimahaikidea:</t>
  </si>
  <si>
    <t>Eguna:</t>
  </si>
  <si>
    <t>Ordua:</t>
  </si>
  <si>
    <t>1. ATALA (azken kalifikazioaren %25): ALDERDI OROKORRAK</t>
  </si>
  <si>
    <t>HELBURUEN BETETZE MAILA</t>
  </si>
  <si>
    <t>ZAILTASUN TEKNIKOA</t>
  </si>
  <si>
    <t>IKASLEAREN INTERESA</t>
  </si>
  <si>
    <t>EMAITZEN KALITATEA</t>
  </si>
  <si>
    <t>gehienez 10 puntu (notaren % 7)</t>
  </si>
  <si>
    <t>gehienez 10 puntu (notaren % 4)</t>
  </si>
  <si>
    <t>GUZTIRA (gehienez 10)</t>
  </si>
  <si>
    <t>2. ATALA (azken kalifikazioaren %75): IDATZIZKO MEMORIA + AURKEZPENA</t>
  </si>
  <si>
    <t>EPAIMAHAIBURUA</t>
  </si>
  <si>
    <t>ALDERDI FORMALAK</t>
  </si>
  <si>
    <t>IDAZKERA</t>
  </si>
  <si>
    <t>GRAF., ESKEMAK, PLANOAK</t>
  </si>
  <si>
    <t>EGITURA ETA EDUKIA</t>
  </si>
  <si>
    <t>gehienez 10 puntu (atalaren % 5)</t>
  </si>
  <si>
    <t>gehienez 10 puntu (atalaren % 20)</t>
  </si>
  <si>
    <t>gehienez 10 puntu (atalaren % 15)</t>
  </si>
  <si>
    <t>IDAZKARIA</t>
  </si>
  <si>
    <t>EPAIMAHAIKIDEA</t>
  </si>
  <si>
    <t>LAGUNTZA MATERIALA</t>
  </si>
  <si>
    <t>AHOZKO AURKEZPENA</t>
  </si>
  <si>
    <t>gehienez 10 puntu (atalaren % 10)</t>
  </si>
  <si>
    <t>"Ahozko Aurkezpena" atalean gorputz hizkuntza eta  denboraren betetze maila ere hartuko dira kontuan</t>
  </si>
  <si>
    <t>MASTER AMAIERAKO LANAREN AZKEN KALIFIKAZIOA</t>
  </si>
  <si>
    <t>AZKEN KALIFIKAZIOA:</t>
  </si>
  <si>
    <t>Sinadura:</t>
  </si>
  <si>
    <t>Epaimahaiburua</t>
  </si>
  <si>
    <t>Idazkaria</t>
  </si>
  <si>
    <t>Epaimahaikidea</t>
  </si>
  <si>
    <t>gehienez 10 puntu (atalaren % 35)</t>
  </si>
  <si>
    <t>ALDERDI OROKORRAK (azken kalifikazioaren %25)</t>
  </si>
  <si>
    <t>GUZTIRA
(gehienez 10)</t>
  </si>
  <si>
    <t>Puntuazio hau azken notaren
%75 izango da</t>
  </si>
  <si>
    <t>Puntuazio hau azken notaren
%25 izango da</t>
  </si>
  <si>
    <t>Código</t>
  </si>
  <si>
    <t>Máster Universitario en Ciencia y Tecnología Espacial</t>
  </si>
  <si>
    <t>Máster Universitario en Dirección de Proyectos</t>
  </si>
  <si>
    <t>Máster Universitario en Ingeniería y Gestión Ambiental</t>
  </si>
  <si>
    <t>Máster Universitario en Ingeniería de la Construcción</t>
  </si>
  <si>
    <t>Máster Universitario en Ingeniería de Control, Automatización y Robótica</t>
  </si>
  <si>
    <t>Máster Universitario en Investigación en Eficiencia Energética y Sostenibilidad en Industria, Transporte, Edificación y Urbanismo</t>
  </si>
  <si>
    <t>Máster Universitario en Integración de las Energías Renovables en el Sistema Eléctrico</t>
  </si>
  <si>
    <t>Máster Universitario en Ingeniería Energética Sostenible</t>
  </si>
  <si>
    <t>Máster Universitario en Ingeniería Mecánica</t>
  </si>
  <si>
    <t>Máster Universitario en Ingeniería de Materiales Avanzados</t>
  </si>
  <si>
    <t>Máster Universitario en Sistemas Electrónicos Avanzados</t>
  </si>
  <si>
    <t>Máster Erasmus Mundus en Comunidades y Ciudades Inteligentes (SMACCs)</t>
  </si>
  <si>
    <t>Máster Erasmus Mundus en Energías Renovables en Medio Marino (REM)</t>
  </si>
  <si>
    <t>Máster Erasmus Mundus en Materiales para el Almacenamiento y Conversión de Energía (MESC+)</t>
  </si>
  <si>
    <t xml:space="preserve">MUCyTE </t>
  </si>
  <si>
    <t xml:space="preserve">MUDP   </t>
  </si>
  <si>
    <t xml:space="preserve">MUIGA  </t>
  </si>
  <si>
    <t xml:space="preserve">MUIC   </t>
  </si>
  <si>
    <t xml:space="preserve">MUICAR </t>
  </si>
  <si>
    <t>MUIEEyS</t>
  </si>
  <si>
    <t>MUIERSE</t>
  </si>
  <si>
    <t xml:space="preserve">MUIES  </t>
  </si>
  <si>
    <t xml:space="preserve">MUIM   </t>
  </si>
  <si>
    <t xml:space="preserve">MUIMA  </t>
  </si>
  <si>
    <t xml:space="preserve">MUSEA  </t>
  </si>
  <si>
    <t xml:space="preserve">SMACCs </t>
  </si>
  <si>
    <t xml:space="preserve">REM    </t>
  </si>
  <si>
    <t xml:space="preserve">MESC+  </t>
  </si>
  <si>
    <t>Energia Eraginkortasun eta Jasangarritasunaren Ikerketa Industrian, Garraioan eta Eraikuntzan eta Hirigintzan Unibertsitate Masterra</t>
  </si>
  <si>
    <t>Ingurumen Ingeniaritza eta Kudeaketa Unibertsitate Masterra</t>
  </si>
  <si>
    <t>Proiektu Zuzendaritza Unibertsitate Masterra</t>
  </si>
  <si>
    <t>Zientzia eta Teknologia Espaziala Unibertsitate Masterra</t>
  </si>
  <si>
    <t>Eraikuntzaren Ingeniaritza Unibertsitate Masterra</t>
  </si>
  <si>
    <t>Kontrol Ingeniaritza, Automatizazioa eta Robotika Unibertsitate Masterra</t>
  </si>
  <si>
    <t>Energia Berriztagarrien Integrazioa Sistema Elektrikoan Unibertsitate Masterra</t>
  </si>
  <si>
    <t>Ingeniaritza Energetiko Iraunkorra Unibertsitate Masterra</t>
  </si>
  <si>
    <t>Ingeniaritza Mekanikoa Unibertsitate Masterra</t>
  </si>
  <si>
    <t>Hiri eta Komunitate Adimenduak Erasmus Mundus Masterra (SMACCs)</t>
  </si>
  <si>
    <t>Energia Berriztagarriak Itsas Ingurunean Erasmus Mundus Masterra (REM)</t>
  </si>
  <si>
    <t>Energia Biltegiratzeko eta Eraldatzeko Materialak Erasmus Mundus Masterra (MESC+)</t>
  </si>
  <si>
    <t>Kodea</t>
  </si>
  <si>
    <t>&lt;&lt; Título del Máster - Seleccionar de la lista &gt;&gt;</t>
  </si>
  <si>
    <t>Material Aurreratuen Ingeniaritza Unibertsitate Masterra</t>
  </si>
  <si>
    <t>Sistema Elektroniko Aurreratuak Unibertsitate Masterra</t>
  </si>
  <si>
    <t>MUII</t>
  </si>
  <si>
    <t>MUIT</t>
  </si>
  <si>
    <t>Máster Universitario en Ingeniería Industrial</t>
  </si>
  <si>
    <t>Máster Universitario en Ingeniería de Telecomunicación</t>
  </si>
  <si>
    <t>MUM</t>
  </si>
  <si>
    <t>Máster Universitario en Marina</t>
  </si>
  <si>
    <t>Máster Universitario en Náutica y Transporte Marítimo</t>
  </si>
  <si>
    <t>MUNyTM</t>
  </si>
  <si>
    <t>&lt;&lt; Masterraren Izena - Hautatu zerrendatik &gt;&gt;</t>
  </si>
  <si>
    <t>Industria Ingeniaritza Unibertsitate Masterra</t>
  </si>
  <si>
    <t>Telekomunikazio Ingeniaritzako Unibertsitate Masterra</t>
  </si>
  <si>
    <t>Itsasketa Unibertsitate Masterra</t>
  </si>
  <si>
    <t>Nautika eta Itsas Garraioa Unibertsitate Masterra</t>
  </si>
  <si>
    <t>ERANTZUNAK EPAIMAHAIARI</t>
  </si>
  <si>
    <t>AURKEZPENA (2. atalaren kalifikazioaren %25)</t>
  </si>
  <si>
    <t>IDATZIZKO MEMORIA (2. atalaren kalifikazioaren %75)</t>
  </si>
  <si>
    <t>2. atalaren azken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</si>
</sst>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EHUSans"/>
      <family val="3"/>
      <charset val="255"/>
    </font>
    <font>
      <b/>
      <sz val="12"/>
      <color theme="1"/>
      <name val="EHUSans"/>
      <family val="3"/>
      <charset val="255"/>
    </font>
    <font>
      <sz val="12"/>
      <color theme="0"/>
      <name val="EHUSans"/>
      <family val="3"/>
      <charset val="255"/>
    </font>
    <font>
      <b/>
      <sz val="12"/>
      <color rgb="FF0070C0"/>
      <name val="EHUSans"/>
      <family val="3"/>
      <charset val="255"/>
    </font>
    <font>
      <b/>
      <sz val="12"/>
      <color rgb="FF00B050"/>
      <name val="EHUSans"/>
      <family val="3"/>
      <charset val="255"/>
    </font>
    <font>
      <b/>
      <sz val="12"/>
      <name val="EHUSans"/>
      <family val="3"/>
      <charset val="255"/>
    </font>
    <font>
      <sz val="11"/>
      <color theme="1"/>
      <name val="EHUSans"/>
      <family val="3"/>
      <charset val="255"/>
    </font>
    <font>
      <b/>
      <sz val="12"/>
      <color rgb="FFFF0000"/>
      <name val="EHUSans"/>
      <family val="3"/>
      <charset val="255"/>
    </font>
    <font>
      <sz val="11"/>
      <name val="EHUSans"/>
      <family val="3"/>
      <charset val="255"/>
    </font>
    <font>
      <sz val="12"/>
      <color theme="1"/>
      <name val="EHUSerif"/>
      <family val="3"/>
      <charset val="255"/>
    </font>
    <font>
      <b/>
      <sz val="12"/>
      <color theme="1"/>
      <name val="EHUSerif"/>
      <family val="3"/>
      <charset val="255"/>
    </font>
    <font>
      <sz val="12"/>
      <color theme="0"/>
      <name val="EHUSerif"/>
      <family val="3"/>
      <charset val="255"/>
    </font>
    <font>
      <sz val="11"/>
      <color theme="1"/>
      <name val="EHUSerif"/>
      <family val="3"/>
      <charset val="255"/>
    </font>
    <font>
      <b/>
      <sz val="12"/>
      <color rgb="FF0070C0"/>
      <name val="EHUSerif"/>
      <family val="3"/>
      <charset val="255"/>
    </font>
    <font>
      <b/>
      <sz val="12"/>
      <color rgb="FF00B050"/>
      <name val="EHUSerif"/>
      <family val="3"/>
      <charset val="255"/>
    </font>
    <font>
      <b/>
      <sz val="12"/>
      <name val="EHUSerif"/>
      <family val="3"/>
      <charset val="255"/>
    </font>
    <font>
      <sz val="11"/>
      <name val="EHUSerif"/>
      <family val="3"/>
      <charset val="255"/>
    </font>
    <font>
      <b/>
      <sz val="12"/>
      <color rgb="FFFF0000"/>
      <name val="EHUSerif"/>
      <family val="3"/>
      <charset val="255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14" fontId="2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20" fontId="2" fillId="0" borderId="0" xfId="0" applyNumberFormat="1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indent="1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14" fontId="11" fillId="0" borderId="0" xfId="0" applyNumberFormat="1" applyFont="1" applyAlignment="1" applyProtection="1">
      <alignment vertical="center"/>
    </xf>
    <xf numFmtId="20" fontId="11" fillId="0" borderId="0" xfId="0" applyNumberFormat="1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indent="1"/>
    </xf>
    <xf numFmtId="0" fontId="11" fillId="0" borderId="10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5" borderId="0" xfId="0" applyFill="1"/>
    <xf numFmtId="0" fontId="10" fillId="0" borderId="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164" fontId="6" fillId="3" borderId="7" xfId="0" applyNumberFormat="1" applyFont="1" applyFill="1" applyBorder="1" applyAlignment="1" applyProtection="1">
      <alignment horizontal="center" vertical="center"/>
    </xf>
    <xf numFmtId="164" fontId="6" fillId="3" borderId="9" xfId="0" applyNumberFormat="1" applyFont="1" applyFill="1" applyBorder="1" applyAlignment="1" applyProtection="1">
      <alignment horizontal="center" vertical="center"/>
    </xf>
    <xf numFmtId="164" fontId="6" fillId="3" borderId="2" xfId="0" applyNumberFormat="1" applyFont="1" applyFill="1" applyBorder="1" applyAlignment="1" applyProtection="1">
      <alignment horizontal="center" vertical="center"/>
    </xf>
    <xf numFmtId="164" fontId="6" fillId="3" borderId="4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164" fontId="6" fillId="3" borderId="8" xfId="0" applyNumberFormat="1" applyFont="1" applyFill="1" applyBorder="1" applyAlignment="1" applyProtection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</xf>
    <xf numFmtId="164" fontId="9" fillId="3" borderId="7" xfId="0" applyNumberFormat="1" applyFont="1" applyFill="1" applyBorder="1" applyAlignment="1" applyProtection="1">
      <alignment horizontal="center" vertical="center"/>
    </xf>
    <xf numFmtId="164" fontId="9" fillId="3" borderId="8" xfId="0" applyNumberFormat="1" applyFont="1" applyFill="1" applyBorder="1" applyAlignment="1" applyProtection="1">
      <alignment horizontal="center" vertical="center"/>
    </xf>
    <xf numFmtId="164" fontId="9" fillId="3" borderId="9" xfId="0" applyNumberFormat="1" applyFont="1" applyFill="1" applyBorder="1" applyAlignment="1" applyProtection="1">
      <alignment horizontal="center" vertical="center"/>
    </xf>
    <xf numFmtId="164" fontId="9" fillId="3" borderId="2" xfId="0" applyNumberFormat="1" applyFont="1" applyFill="1" applyBorder="1" applyAlignment="1" applyProtection="1">
      <alignment horizontal="center" vertical="center"/>
    </xf>
    <xf numFmtId="164" fontId="9" fillId="3" borderId="3" xfId="0" applyNumberFormat="1" applyFont="1" applyFill="1" applyBorder="1" applyAlignment="1" applyProtection="1">
      <alignment horizontal="center" vertical="center"/>
    </xf>
    <xf numFmtId="164" fontId="9" fillId="3" borderId="4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horizontal="right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3" fillId="2" borderId="0" xfId="0" applyFont="1" applyFill="1" applyAlignment="1" applyProtection="1">
      <alignment horizontal="left" vertical="center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164" fontId="16" fillId="3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164" fontId="16" fillId="3" borderId="7" xfId="0" applyNumberFormat="1" applyFont="1" applyFill="1" applyBorder="1" applyAlignment="1" applyProtection="1">
      <alignment horizontal="center" vertical="center"/>
    </xf>
    <xf numFmtId="164" fontId="16" fillId="3" borderId="9" xfId="0" applyNumberFormat="1" applyFont="1" applyFill="1" applyBorder="1" applyAlignment="1" applyProtection="1">
      <alignment horizontal="center" vertical="center"/>
    </xf>
    <xf numFmtId="164" fontId="16" fillId="3" borderId="2" xfId="0" applyNumberFormat="1" applyFont="1" applyFill="1" applyBorder="1" applyAlignment="1" applyProtection="1">
      <alignment horizontal="center" vertical="center"/>
    </xf>
    <xf numFmtId="164" fontId="16" fillId="3" borderId="4" xfId="0" applyNumberFormat="1" applyFont="1" applyFill="1" applyBorder="1" applyAlignment="1" applyProtection="1">
      <alignment horizontal="center" vertical="center"/>
    </xf>
    <xf numFmtId="0" fontId="12" fillId="4" borderId="23" xfId="0" applyFont="1" applyFill="1" applyBorder="1" applyAlignment="1" applyProtection="1">
      <alignment horizontal="center" vertical="center"/>
    </xf>
    <xf numFmtId="0" fontId="12" fillId="4" borderId="24" xfId="0" applyFont="1" applyFill="1" applyBorder="1" applyAlignment="1" applyProtection="1">
      <alignment horizontal="center" vertical="center"/>
    </xf>
    <xf numFmtId="0" fontId="12" fillId="4" borderId="25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/>
    </xf>
    <xf numFmtId="164" fontId="16" fillId="3" borderId="8" xfId="0" applyNumberFormat="1" applyFont="1" applyFill="1" applyBorder="1" applyAlignment="1" applyProtection="1">
      <alignment horizontal="center" vertical="center"/>
    </xf>
    <xf numFmtId="164" fontId="16" fillId="3" borderId="3" xfId="0" applyNumberFormat="1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horizontal="center" vertical="center"/>
    </xf>
    <xf numFmtId="0" fontId="12" fillId="4" borderId="19" xfId="0" applyFont="1" applyFill="1" applyBorder="1" applyAlignment="1" applyProtection="1">
      <alignment horizontal="center" vertical="center"/>
    </xf>
    <xf numFmtId="164" fontId="19" fillId="3" borderId="7" xfId="0" applyNumberFormat="1" applyFont="1" applyFill="1" applyBorder="1" applyAlignment="1" applyProtection="1">
      <alignment horizontal="center" vertical="center"/>
    </xf>
    <xf numFmtId="164" fontId="19" fillId="3" borderId="8" xfId="0" applyNumberFormat="1" applyFont="1" applyFill="1" applyBorder="1" applyAlignment="1" applyProtection="1">
      <alignment horizontal="center" vertical="center"/>
    </xf>
    <xf numFmtId="164" fontId="19" fillId="3" borderId="9" xfId="0" applyNumberFormat="1" applyFont="1" applyFill="1" applyBorder="1" applyAlignment="1" applyProtection="1">
      <alignment horizontal="center" vertical="center"/>
    </xf>
    <xf numFmtId="164" fontId="19" fillId="3" borderId="2" xfId="0" applyNumberFormat="1" applyFont="1" applyFill="1" applyBorder="1" applyAlignment="1" applyProtection="1">
      <alignment horizontal="center" vertical="center"/>
    </xf>
    <xf numFmtId="164" fontId="19" fillId="3" borderId="3" xfId="0" applyNumberFormat="1" applyFont="1" applyFill="1" applyBorder="1" applyAlignment="1" applyProtection="1">
      <alignment horizontal="center" vertical="center"/>
    </xf>
    <xf numFmtId="164" fontId="19" fillId="3" borderId="4" xfId="0" applyNumberFormat="1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</xf>
    <xf numFmtId="0" fontId="12" fillId="4" borderId="6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</xdr:rowOff>
    </xdr:from>
    <xdr:to>
      <xdr:col>3</xdr:col>
      <xdr:colOff>1335769</xdr:colOff>
      <xdr:row>3</xdr:row>
      <xdr:rowOff>99787</xdr:rowOff>
    </xdr:to>
    <xdr:pic>
      <xdr:nvPicPr>
        <xdr:cNvPr id="6" name="5 Imagen" descr="../Logoak/Ingeniaritza/ETSI%20-%20Escuela%20Ingenieria%20color%20sin%20fon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857" y="1"/>
          <a:ext cx="1750786" cy="69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721305" cy="712107"/>
    <xdr:pic>
      <xdr:nvPicPr>
        <xdr:cNvPr id="5" name="5 Imagen" descr="../Logoak/Ingeniaritza/ETSI%20-%20Escuela%20Ingenieria%20color%20sin%20fon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1" y="0"/>
          <a:ext cx="1721305" cy="71210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showGridLines="0" zoomScale="84" zoomScaleNormal="84" zoomScaleSheetLayoutView="84" zoomScalePageLayoutView="84" workbookViewId="0">
      <selection activeCell="E2" sqref="E2:S2"/>
    </sheetView>
  </sheetViews>
  <sheetFormatPr baseColWidth="10" defaultColWidth="11.5" defaultRowHeight="15" x14ac:dyDescent="0"/>
  <cols>
    <col min="1" max="2" width="4.6640625" style="5" customWidth="1"/>
    <col min="3" max="3" width="5.6640625" style="5" customWidth="1"/>
    <col min="4" max="4" width="24.6640625" style="5" customWidth="1"/>
    <col min="5" max="18" width="12.33203125" style="5" customWidth="1"/>
    <col min="19" max="21" width="10.6640625" style="5" customWidth="1"/>
    <col min="22" max="22" width="5.6640625" style="5" customWidth="1"/>
    <col min="23" max="23" width="4.6640625" style="5" customWidth="1"/>
    <col min="24" max="24" width="11.5" style="5" customWidth="1"/>
    <col min="25" max="16384" width="11.5" style="5"/>
  </cols>
  <sheetData>
    <row r="1" spans="1:23" ht="16">
      <c r="A1" s="2"/>
      <c r="B1" s="2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6">
      <c r="A2" s="2"/>
      <c r="B2" s="2"/>
      <c r="C2" s="2"/>
      <c r="D2" s="3"/>
      <c r="E2" s="109" t="s">
        <v>128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2"/>
      <c r="U2" s="2"/>
      <c r="V2" s="2"/>
      <c r="W2" s="2"/>
    </row>
    <row r="3" spans="1:23" ht="16">
      <c r="A3" s="2"/>
      <c r="B3" s="2"/>
      <c r="C3" s="2"/>
      <c r="D3" s="3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6">
      <c r="A5" s="2"/>
      <c r="B5" s="2"/>
      <c r="C5" s="2"/>
      <c r="D5" s="85" t="s">
        <v>2</v>
      </c>
      <c r="E5" s="85"/>
      <c r="F5" s="85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2"/>
      <c r="W5" s="2"/>
    </row>
    <row r="6" spans="1:23" ht="16">
      <c r="A6" s="2"/>
      <c r="B6" s="2"/>
      <c r="C6" s="2"/>
      <c r="D6" s="85" t="s">
        <v>36</v>
      </c>
      <c r="E6" s="85"/>
      <c r="F6" s="85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2"/>
      <c r="W6" s="2"/>
    </row>
    <row r="7" spans="1:23" ht="16">
      <c r="A7" s="2"/>
      <c r="B7" s="2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2"/>
      <c r="W7" s="2"/>
    </row>
    <row r="8" spans="1:23" ht="16">
      <c r="A8" s="2"/>
      <c r="B8" s="2"/>
      <c r="C8" s="2"/>
      <c r="D8" s="85" t="s">
        <v>3</v>
      </c>
      <c r="E8" s="85"/>
      <c r="F8" s="85"/>
      <c r="G8" s="92"/>
      <c r="H8" s="92"/>
      <c r="I8" s="92"/>
      <c r="J8" s="92"/>
      <c r="K8" s="92"/>
      <c r="L8" s="92"/>
      <c r="M8" s="92"/>
      <c r="N8" s="92"/>
      <c r="O8" s="92"/>
      <c r="P8" s="92"/>
      <c r="Q8" s="8"/>
      <c r="R8" s="9" t="s">
        <v>0</v>
      </c>
      <c r="S8" s="99"/>
      <c r="T8" s="99"/>
      <c r="U8" s="99"/>
      <c r="V8" s="10"/>
      <c r="W8" s="2"/>
    </row>
    <row r="9" spans="1:23" ht="16">
      <c r="A9" s="2"/>
      <c r="B9" s="2"/>
      <c r="C9" s="2"/>
      <c r="D9" s="102" t="s">
        <v>4</v>
      </c>
      <c r="E9" s="102"/>
      <c r="F9" s="102"/>
      <c r="G9" s="93"/>
      <c r="H9" s="93"/>
      <c r="I9" s="93"/>
      <c r="J9" s="93"/>
      <c r="K9" s="93"/>
      <c r="L9" s="93"/>
      <c r="M9" s="93"/>
      <c r="N9" s="93"/>
      <c r="O9" s="93"/>
      <c r="P9" s="93"/>
      <c r="Q9" s="8"/>
      <c r="R9" s="9" t="s">
        <v>1</v>
      </c>
      <c r="S9" s="100"/>
      <c r="T9" s="100"/>
      <c r="U9" s="100"/>
      <c r="V9" s="10"/>
      <c r="W9" s="2"/>
    </row>
    <row r="10" spans="1:23" ht="16">
      <c r="A10" s="2"/>
      <c r="B10" s="2"/>
      <c r="C10" s="2"/>
      <c r="D10" s="85" t="s">
        <v>5</v>
      </c>
      <c r="E10" s="85"/>
      <c r="F10" s="85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8"/>
      <c r="R10" s="7"/>
      <c r="S10" s="7"/>
      <c r="T10" s="7"/>
      <c r="U10" s="7"/>
      <c r="V10" s="2"/>
      <c r="W10" s="2"/>
    </row>
    <row r="11" spans="1:23" ht="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7" thickBot="1">
      <c r="A12" s="2"/>
      <c r="B12" s="2"/>
      <c r="C12" s="97" t="s">
        <v>40</v>
      </c>
      <c r="D12" s="97"/>
      <c r="E12" s="97"/>
      <c r="F12" s="97"/>
      <c r="G12" s="97"/>
      <c r="H12" s="97"/>
      <c r="I12" s="97"/>
      <c r="J12" s="9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7" thickTop="1">
      <c r="A13" s="2"/>
      <c r="B13" s="2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4"/>
    </row>
    <row r="14" spans="1:23" ht="16">
      <c r="A14" s="2"/>
      <c r="B14" s="2"/>
      <c r="C14" s="14"/>
      <c r="D14" s="15"/>
      <c r="E14" s="84" t="s">
        <v>38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16"/>
      <c r="R14" s="17"/>
      <c r="S14" s="7"/>
      <c r="T14" s="7"/>
      <c r="U14" s="7"/>
      <c r="V14" s="18"/>
      <c r="W14" s="14"/>
    </row>
    <row r="15" spans="1:23" ht="16">
      <c r="A15" s="2"/>
      <c r="B15" s="2"/>
      <c r="C15" s="14"/>
      <c r="D15" s="15"/>
      <c r="E15" s="84" t="s">
        <v>9</v>
      </c>
      <c r="F15" s="84"/>
      <c r="G15" s="84"/>
      <c r="H15" s="84" t="s">
        <v>10</v>
      </c>
      <c r="I15" s="84"/>
      <c r="J15" s="84"/>
      <c r="K15" s="84" t="s">
        <v>11</v>
      </c>
      <c r="L15" s="84"/>
      <c r="M15" s="84"/>
      <c r="N15" s="84" t="s">
        <v>12</v>
      </c>
      <c r="O15" s="84"/>
      <c r="P15" s="84"/>
      <c r="Q15" s="84" t="s">
        <v>8</v>
      </c>
      <c r="R15" s="84"/>
      <c r="S15" s="7"/>
      <c r="T15" s="7"/>
      <c r="U15" s="7"/>
      <c r="V15" s="18"/>
      <c r="W15" s="14"/>
    </row>
    <row r="16" spans="1:23" ht="16">
      <c r="A16" s="2"/>
      <c r="B16" s="2"/>
      <c r="C16" s="14"/>
      <c r="D16" s="19"/>
      <c r="E16" s="98" t="s">
        <v>42</v>
      </c>
      <c r="F16" s="98"/>
      <c r="G16" s="98"/>
      <c r="H16" s="98" t="s">
        <v>43</v>
      </c>
      <c r="I16" s="98"/>
      <c r="J16" s="98"/>
      <c r="K16" s="98" t="s">
        <v>42</v>
      </c>
      <c r="L16" s="98"/>
      <c r="M16" s="98"/>
      <c r="N16" s="98" t="s">
        <v>44</v>
      </c>
      <c r="O16" s="98"/>
      <c r="P16" s="98"/>
      <c r="Q16" s="84"/>
      <c r="R16" s="84"/>
      <c r="S16" s="7"/>
      <c r="T16" s="7"/>
      <c r="U16" s="7"/>
      <c r="V16" s="18"/>
      <c r="W16" s="14"/>
    </row>
    <row r="17" spans="1:23" ht="15" customHeight="1">
      <c r="A17" s="2"/>
      <c r="B17" s="2"/>
      <c r="C17" s="14"/>
      <c r="D17" s="84" t="s">
        <v>7</v>
      </c>
      <c r="E17" s="86"/>
      <c r="F17" s="87"/>
      <c r="G17" s="88"/>
      <c r="H17" s="86"/>
      <c r="I17" s="87"/>
      <c r="J17" s="88"/>
      <c r="K17" s="86"/>
      <c r="L17" s="87"/>
      <c r="M17" s="88"/>
      <c r="N17" s="86"/>
      <c r="O17" s="87"/>
      <c r="P17" s="88"/>
      <c r="Q17" s="101" t="str">
        <f>IF(E17+H17+K17+N17&gt;0,(E17*7+H17*4+K17*7+N17*7)/25,"")</f>
        <v/>
      </c>
      <c r="R17" s="101"/>
      <c r="S17" s="94" t="s">
        <v>37</v>
      </c>
      <c r="T17" s="95"/>
      <c r="U17" s="95"/>
      <c r="V17" s="20"/>
      <c r="W17" s="14"/>
    </row>
    <row r="18" spans="1:23" ht="16">
      <c r="A18" s="2"/>
      <c r="B18" s="2"/>
      <c r="C18" s="14"/>
      <c r="D18" s="84"/>
      <c r="E18" s="89"/>
      <c r="F18" s="90"/>
      <c r="G18" s="91"/>
      <c r="H18" s="89"/>
      <c r="I18" s="90"/>
      <c r="J18" s="91"/>
      <c r="K18" s="89"/>
      <c r="L18" s="90"/>
      <c r="M18" s="91"/>
      <c r="N18" s="89"/>
      <c r="O18" s="90"/>
      <c r="P18" s="91"/>
      <c r="Q18" s="101"/>
      <c r="R18" s="101"/>
      <c r="S18" s="96"/>
      <c r="T18" s="95"/>
      <c r="U18" s="95"/>
      <c r="V18" s="20"/>
      <c r="W18" s="14"/>
    </row>
    <row r="19" spans="1:23" ht="17" thickBot="1">
      <c r="A19" s="2"/>
      <c r="B19" s="2"/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  <c r="T19" s="24"/>
      <c r="U19" s="24"/>
      <c r="V19" s="25"/>
      <c r="W19" s="14"/>
    </row>
    <row r="20" spans="1:23" ht="17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7" thickBot="1">
      <c r="A21" s="2"/>
      <c r="B21" s="2"/>
      <c r="C21" s="121" t="s">
        <v>41</v>
      </c>
      <c r="D21" s="121"/>
      <c r="E21" s="121"/>
      <c r="F21" s="121"/>
      <c r="G21" s="121"/>
      <c r="H21" s="121"/>
      <c r="I21" s="121"/>
      <c r="J21" s="12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7" thickTop="1">
      <c r="A22" s="2"/>
      <c r="B22" s="2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4"/>
    </row>
    <row r="23" spans="1:23" ht="16">
      <c r="A23" s="2"/>
      <c r="B23" s="2"/>
      <c r="C23" s="14"/>
      <c r="D23" s="7"/>
      <c r="E23" s="84" t="s">
        <v>18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7"/>
      <c r="R23" s="7"/>
      <c r="S23" s="7"/>
      <c r="T23" s="7"/>
      <c r="U23" s="7"/>
      <c r="V23" s="18"/>
      <c r="W23" s="14"/>
    </row>
    <row r="24" spans="1:23" ht="16">
      <c r="A24" s="2"/>
      <c r="B24" s="2"/>
      <c r="C24" s="14"/>
      <c r="D24" s="7"/>
      <c r="E24" s="84" t="s">
        <v>15</v>
      </c>
      <c r="F24" s="84"/>
      <c r="G24" s="84"/>
      <c r="H24" s="84" t="s">
        <v>16</v>
      </c>
      <c r="I24" s="84"/>
      <c r="J24" s="84"/>
      <c r="K24" s="84" t="s">
        <v>35</v>
      </c>
      <c r="L24" s="84"/>
      <c r="M24" s="84"/>
      <c r="N24" s="84" t="s">
        <v>17</v>
      </c>
      <c r="O24" s="84"/>
      <c r="P24" s="84"/>
      <c r="Q24" s="79" t="s">
        <v>8</v>
      </c>
      <c r="R24" s="80"/>
      <c r="S24" s="7"/>
      <c r="T24" s="7"/>
      <c r="U24" s="7"/>
      <c r="V24" s="18"/>
      <c r="W24" s="14"/>
    </row>
    <row r="25" spans="1:23" ht="16">
      <c r="A25" s="2"/>
      <c r="B25" s="2"/>
      <c r="C25" s="14"/>
      <c r="D25" s="7"/>
      <c r="E25" s="98" t="s">
        <v>26</v>
      </c>
      <c r="F25" s="98"/>
      <c r="G25" s="98"/>
      <c r="H25" s="98" t="s">
        <v>27</v>
      </c>
      <c r="I25" s="98"/>
      <c r="J25" s="98"/>
      <c r="K25" s="98" t="s">
        <v>28</v>
      </c>
      <c r="L25" s="98"/>
      <c r="M25" s="98"/>
      <c r="N25" s="98" t="s">
        <v>29</v>
      </c>
      <c r="O25" s="98"/>
      <c r="P25" s="98"/>
      <c r="Q25" s="81"/>
      <c r="R25" s="82"/>
      <c r="S25" s="7"/>
      <c r="T25" s="7"/>
      <c r="U25" s="7"/>
      <c r="V25" s="18"/>
      <c r="W25" s="14"/>
    </row>
    <row r="26" spans="1:23" ht="16">
      <c r="A26" s="2"/>
      <c r="B26" s="2"/>
      <c r="C26" s="14"/>
      <c r="D26" s="84" t="s">
        <v>7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75" t="str">
        <f>IF(E26+H26+K26+N26&gt;0,(E26*5+H26*20+K26*15+N26*35)/75, "")</f>
        <v/>
      </c>
      <c r="R26" s="76"/>
      <c r="S26" s="7"/>
      <c r="T26" s="7"/>
      <c r="U26" s="7"/>
      <c r="V26" s="18"/>
      <c r="W26" s="14"/>
    </row>
    <row r="27" spans="1:23" ht="16">
      <c r="A27" s="2"/>
      <c r="B27" s="2"/>
      <c r="C27" s="14"/>
      <c r="D27" s="84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77"/>
      <c r="R27" s="78"/>
      <c r="S27" s="7"/>
      <c r="T27" s="7"/>
      <c r="U27" s="7"/>
      <c r="V27" s="18"/>
      <c r="W27" s="14"/>
    </row>
    <row r="28" spans="1:23" ht="16">
      <c r="A28" s="2"/>
      <c r="B28" s="2"/>
      <c r="C28" s="14"/>
      <c r="D28" s="84" t="s">
        <v>13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75" t="str">
        <f t="shared" ref="Q28" si="0">IF(E28+H28+K28+N28&gt;0,(E28*5+H28*20+K28*15+N28*35)/75, "")</f>
        <v/>
      </c>
      <c r="R28" s="76"/>
      <c r="S28" s="7"/>
      <c r="T28" s="7"/>
      <c r="U28" s="7"/>
      <c r="V28" s="18"/>
      <c r="W28" s="14"/>
    </row>
    <row r="29" spans="1:23" ht="16">
      <c r="A29" s="2"/>
      <c r="B29" s="2"/>
      <c r="C29" s="14"/>
      <c r="D29" s="84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77"/>
      <c r="R29" s="78"/>
      <c r="S29" s="7"/>
      <c r="T29" s="7"/>
      <c r="U29" s="7"/>
      <c r="V29" s="18"/>
      <c r="W29" s="14"/>
    </row>
    <row r="30" spans="1:23" ht="16">
      <c r="A30" s="2"/>
      <c r="B30" s="2"/>
      <c r="C30" s="14"/>
      <c r="D30" s="84" t="s">
        <v>14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75" t="str">
        <f t="shared" ref="Q30" si="1">IF(E30+H30+K30+N30&gt;0,(E30*5+H30*20+K30*15+N30*35)/75, "")</f>
        <v/>
      </c>
      <c r="R30" s="76"/>
      <c r="S30" s="7"/>
      <c r="T30" s="7"/>
      <c r="U30" s="7"/>
      <c r="V30" s="18"/>
      <c r="W30" s="14"/>
    </row>
    <row r="31" spans="1:23" ht="16">
      <c r="A31" s="2"/>
      <c r="B31" s="2"/>
      <c r="C31" s="14"/>
      <c r="D31" s="84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77"/>
      <c r="R31" s="78"/>
      <c r="S31" s="7"/>
      <c r="T31" s="7"/>
      <c r="U31" s="7"/>
      <c r="V31" s="18"/>
      <c r="W31" s="14"/>
    </row>
    <row r="32" spans="1:23" ht="16">
      <c r="A32" s="2"/>
      <c r="B32" s="2"/>
      <c r="C32" s="1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8"/>
      <c r="W32" s="14"/>
    </row>
    <row r="33" spans="1:23" ht="16">
      <c r="A33" s="2"/>
      <c r="B33" s="2"/>
      <c r="C33" s="14"/>
      <c r="D33" s="7"/>
      <c r="E33" s="104" t="s">
        <v>19</v>
      </c>
      <c r="F33" s="105"/>
      <c r="G33" s="105"/>
      <c r="H33" s="105"/>
      <c r="I33" s="105"/>
      <c r="J33" s="105"/>
      <c r="K33" s="105"/>
      <c r="L33" s="105"/>
      <c r="M33" s="106"/>
      <c r="N33" s="26"/>
      <c r="O33" s="27"/>
      <c r="P33" s="28"/>
      <c r="Q33" s="28"/>
      <c r="R33" s="28"/>
      <c r="S33" s="28"/>
      <c r="T33" s="7"/>
      <c r="U33" s="7"/>
      <c r="V33" s="18"/>
      <c r="W33" s="14"/>
    </row>
    <row r="34" spans="1:23" ht="16">
      <c r="A34" s="2"/>
      <c r="B34" s="2"/>
      <c r="C34" s="14"/>
      <c r="D34" s="7"/>
      <c r="E34" s="103" t="s">
        <v>30</v>
      </c>
      <c r="F34" s="103"/>
      <c r="G34" s="103"/>
      <c r="H34" s="103" t="s">
        <v>32</v>
      </c>
      <c r="I34" s="103"/>
      <c r="J34" s="103"/>
      <c r="K34" s="103" t="s">
        <v>31</v>
      </c>
      <c r="L34" s="103"/>
      <c r="M34" s="103"/>
      <c r="N34" s="79" t="s">
        <v>8</v>
      </c>
      <c r="O34" s="80"/>
      <c r="P34" s="29"/>
      <c r="Q34" s="30"/>
      <c r="R34" s="30"/>
      <c r="S34" s="30"/>
      <c r="T34" s="30"/>
      <c r="U34" s="30"/>
      <c r="V34" s="18"/>
      <c r="W34" s="14"/>
    </row>
    <row r="35" spans="1:23" ht="16">
      <c r="A35" s="2"/>
      <c r="B35" s="2"/>
      <c r="C35" s="14"/>
      <c r="D35" s="7"/>
      <c r="E35" s="107" t="s">
        <v>26</v>
      </c>
      <c r="F35" s="107"/>
      <c r="G35" s="107"/>
      <c r="H35" s="107" t="s">
        <v>34</v>
      </c>
      <c r="I35" s="107"/>
      <c r="J35" s="107"/>
      <c r="K35" s="107" t="s">
        <v>34</v>
      </c>
      <c r="L35" s="107"/>
      <c r="M35" s="107"/>
      <c r="N35" s="81"/>
      <c r="O35" s="82"/>
      <c r="P35" s="29"/>
      <c r="Q35" s="7"/>
      <c r="R35" s="7"/>
      <c r="S35" s="7"/>
      <c r="T35" s="30"/>
      <c r="U35" s="30"/>
      <c r="V35" s="18"/>
      <c r="W35" s="14"/>
    </row>
    <row r="36" spans="1:23" ht="15.75" customHeight="1">
      <c r="A36" s="2"/>
      <c r="B36" s="2"/>
      <c r="C36" s="14"/>
      <c r="D36" s="84" t="s">
        <v>7</v>
      </c>
      <c r="E36" s="83"/>
      <c r="F36" s="83"/>
      <c r="G36" s="83"/>
      <c r="H36" s="83"/>
      <c r="I36" s="83"/>
      <c r="J36" s="83"/>
      <c r="K36" s="83"/>
      <c r="L36" s="83"/>
      <c r="M36" s="83"/>
      <c r="N36" s="75" t="str">
        <f>IF(E36+H36+K36&gt;0,(E36*5+H36*10+K36*10)/25,"")</f>
        <v/>
      </c>
      <c r="O36" s="76"/>
      <c r="P36" s="73" t="s">
        <v>33</v>
      </c>
      <c r="Q36" s="74"/>
      <c r="R36" s="74"/>
      <c r="S36" s="31"/>
      <c r="T36" s="32"/>
      <c r="U36" s="32"/>
      <c r="V36" s="18"/>
      <c r="W36" s="14"/>
    </row>
    <row r="37" spans="1:23" ht="16">
      <c r="A37" s="2"/>
      <c r="B37" s="2"/>
      <c r="C37" s="14"/>
      <c r="D37" s="84"/>
      <c r="E37" s="83"/>
      <c r="F37" s="83"/>
      <c r="G37" s="83"/>
      <c r="H37" s="83"/>
      <c r="I37" s="83"/>
      <c r="J37" s="83"/>
      <c r="K37" s="83"/>
      <c r="L37" s="83"/>
      <c r="M37" s="83"/>
      <c r="N37" s="77"/>
      <c r="O37" s="78"/>
      <c r="P37" s="73"/>
      <c r="Q37" s="74"/>
      <c r="R37" s="74"/>
      <c r="S37" s="31"/>
      <c r="T37" s="32"/>
      <c r="U37" s="32"/>
      <c r="V37" s="18"/>
      <c r="W37" s="14"/>
    </row>
    <row r="38" spans="1:23" ht="16">
      <c r="A38" s="2"/>
      <c r="B38" s="2"/>
      <c r="C38" s="14"/>
      <c r="D38" s="84" t="s">
        <v>13</v>
      </c>
      <c r="E38" s="83"/>
      <c r="F38" s="83"/>
      <c r="G38" s="83"/>
      <c r="H38" s="83"/>
      <c r="I38" s="83"/>
      <c r="J38" s="83"/>
      <c r="K38" s="83"/>
      <c r="L38" s="83"/>
      <c r="M38" s="83"/>
      <c r="N38" s="75" t="str">
        <f t="shared" ref="N38" si="2">IF(E38+H38+K38&gt;0,(E38*5+H38*10+K38*10)/25,"")</f>
        <v/>
      </c>
      <c r="O38" s="76"/>
      <c r="P38" s="73"/>
      <c r="Q38" s="74"/>
      <c r="R38" s="74"/>
      <c r="S38" s="31"/>
      <c r="T38" s="32"/>
      <c r="U38" s="32"/>
      <c r="V38" s="18"/>
      <c r="W38" s="14"/>
    </row>
    <row r="39" spans="1:23" ht="16">
      <c r="A39" s="2"/>
      <c r="B39" s="2"/>
      <c r="C39" s="14"/>
      <c r="D39" s="84"/>
      <c r="E39" s="83"/>
      <c r="F39" s="83"/>
      <c r="G39" s="83"/>
      <c r="H39" s="83"/>
      <c r="I39" s="83"/>
      <c r="J39" s="83"/>
      <c r="K39" s="83"/>
      <c r="L39" s="83"/>
      <c r="M39" s="83"/>
      <c r="N39" s="77"/>
      <c r="O39" s="78"/>
      <c r="P39" s="73"/>
      <c r="Q39" s="74"/>
      <c r="R39" s="74"/>
      <c r="S39" s="31"/>
      <c r="T39" s="32"/>
      <c r="U39" s="32"/>
      <c r="V39" s="18"/>
      <c r="W39" s="14"/>
    </row>
    <row r="40" spans="1:23" ht="16">
      <c r="A40" s="2"/>
      <c r="B40" s="2"/>
      <c r="C40" s="14"/>
      <c r="D40" s="84" t="s">
        <v>14</v>
      </c>
      <c r="E40" s="83"/>
      <c r="F40" s="83"/>
      <c r="G40" s="83"/>
      <c r="H40" s="83"/>
      <c r="I40" s="83"/>
      <c r="J40" s="83"/>
      <c r="K40" s="83"/>
      <c r="L40" s="83"/>
      <c r="M40" s="83"/>
      <c r="N40" s="75" t="str">
        <f t="shared" ref="N40" si="3">IF(E40+H40+K40&gt;0,(E40*5+H40*10+K40*10)/25,"")</f>
        <v/>
      </c>
      <c r="O40" s="76"/>
      <c r="P40" s="73"/>
      <c r="Q40" s="74"/>
      <c r="R40" s="74"/>
      <c r="S40" s="31"/>
      <c r="T40" s="32"/>
      <c r="U40" s="32"/>
      <c r="V40" s="18"/>
      <c r="W40" s="14"/>
    </row>
    <row r="41" spans="1:23" ht="16">
      <c r="A41" s="2"/>
      <c r="B41" s="2"/>
      <c r="C41" s="14"/>
      <c r="D41" s="84"/>
      <c r="E41" s="83"/>
      <c r="F41" s="83"/>
      <c r="G41" s="83"/>
      <c r="H41" s="83"/>
      <c r="I41" s="83"/>
      <c r="J41" s="83"/>
      <c r="K41" s="83"/>
      <c r="L41" s="83"/>
      <c r="M41" s="83"/>
      <c r="N41" s="77"/>
      <c r="O41" s="78"/>
      <c r="P41" s="73"/>
      <c r="Q41" s="74"/>
      <c r="R41" s="74"/>
      <c r="S41" s="31"/>
      <c r="T41" s="32"/>
      <c r="U41" s="32"/>
      <c r="V41" s="18"/>
      <c r="W41" s="14"/>
    </row>
    <row r="42" spans="1:23" ht="16">
      <c r="A42" s="2"/>
      <c r="B42" s="2"/>
      <c r="C42" s="1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18"/>
      <c r="W42" s="14"/>
    </row>
    <row r="43" spans="1:23" ht="16">
      <c r="A43" s="2"/>
      <c r="B43" s="2"/>
      <c r="C43" s="14"/>
      <c r="D43" s="7"/>
      <c r="E43" s="79" t="s">
        <v>20</v>
      </c>
      <c r="F43" s="108"/>
      <c r="G43" s="80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18"/>
      <c r="W43" s="14"/>
    </row>
    <row r="44" spans="1:23" ht="16">
      <c r="A44" s="2"/>
      <c r="B44" s="2"/>
      <c r="C44" s="14"/>
      <c r="D44" s="7"/>
      <c r="E44" s="123" t="s">
        <v>8</v>
      </c>
      <c r="F44" s="124"/>
      <c r="G44" s="125"/>
      <c r="H44" s="94" t="s">
        <v>39</v>
      </c>
      <c r="I44" s="122"/>
      <c r="J44" s="12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18"/>
      <c r="W44" s="14"/>
    </row>
    <row r="45" spans="1:23" ht="16">
      <c r="A45" s="2"/>
      <c r="B45" s="2"/>
      <c r="C45" s="14"/>
      <c r="D45" s="7"/>
      <c r="E45" s="81"/>
      <c r="F45" s="126"/>
      <c r="G45" s="82"/>
      <c r="H45" s="94"/>
      <c r="I45" s="122"/>
      <c r="J45" s="12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8"/>
      <c r="W45" s="14"/>
    </row>
    <row r="46" spans="1:23" ht="15" customHeight="1">
      <c r="A46" s="2"/>
      <c r="B46" s="2"/>
      <c r="C46" s="14"/>
      <c r="D46" s="84" t="s">
        <v>7</v>
      </c>
      <c r="E46" s="75" t="str">
        <f>IF(AND(Q26&lt;&gt;"",N36&lt;&gt;""),Q26*0.75+N36*0.25,"")</f>
        <v/>
      </c>
      <c r="F46" s="110"/>
      <c r="G46" s="7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8"/>
      <c r="W46" s="14"/>
    </row>
    <row r="47" spans="1:23" ht="15" customHeight="1">
      <c r="A47" s="2"/>
      <c r="B47" s="2"/>
      <c r="C47" s="14"/>
      <c r="D47" s="84"/>
      <c r="E47" s="77"/>
      <c r="F47" s="111"/>
      <c r="G47" s="7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18"/>
      <c r="W47" s="14"/>
    </row>
    <row r="48" spans="1:23" ht="15" customHeight="1">
      <c r="A48" s="2"/>
      <c r="B48" s="2"/>
      <c r="C48" s="14"/>
      <c r="D48" s="84" t="s">
        <v>13</v>
      </c>
      <c r="E48" s="75" t="str">
        <f t="shared" ref="E48" si="4">IF(AND(Q28&lt;&gt;"",N38&lt;&gt;""),Q28*0.75+N38*0.25,"")</f>
        <v/>
      </c>
      <c r="F48" s="110"/>
      <c r="G48" s="7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18"/>
      <c r="W48" s="14"/>
    </row>
    <row r="49" spans="1:23" ht="15" customHeight="1">
      <c r="A49" s="2"/>
      <c r="B49" s="2"/>
      <c r="C49" s="14"/>
      <c r="D49" s="84"/>
      <c r="E49" s="77"/>
      <c r="F49" s="111"/>
      <c r="G49" s="7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18"/>
      <c r="W49" s="14"/>
    </row>
    <row r="50" spans="1:23" ht="15" customHeight="1">
      <c r="A50" s="2"/>
      <c r="B50" s="2"/>
      <c r="C50" s="14"/>
      <c r="D50" s="84" t="s">
        <v>14</v>
      </c>
      <c r="E50" s="75" t="str">
        <f t="shared" ref="E50" si="5">IF(AND(Q30&lt;&gt;"",N40&lt;&gt;""),Q30*0.75+N40*0.25,"")</f>
        <v/>
      </c>
      <c r="F50" s="110"/>
      <c r="G50" s="7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18"/>
      <c r="W50" s="14"/>
    </row>
    <row r="51" spans="1:23" ht="15" customHeight="1">
      <c r="A51" s="2"/>
      <c r="B51" s="2"/>
      <c r="C51" s="14"/>
      <c r="D51" s="84"/>
      <c r="E51" s="77"/>
      <c r="F51" s="111"/>
      <c r="G51" s="7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18"/>
      <c r="W51" s="14"/>
    </row>
    <row r="52" spans="1:23" ht="17" thickBot="1">
      <c r="A52" s="2"/>
      <c r="B52" s="2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14"/>
    </row>
    <row r="53" spans="1:23" ht="17" thickTop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7" thickBot="1">
      <c r="A54" s="2"/>
      <c r="B54" s="2"/>
      <c r="C54" s="121" t="s">
        <v>21</v>
      </c>
      <c r="D54" s="121"/>
      <c r="E54" s="121"/>
      <c r="F54" s="121"/>
      <c r="G54" s="121"/>
      <c r="H54" s="121"/>
      <c r="I54" s="121"/>
      <c r="J54" s="12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7" thickTop="1">
      <c r="A55" s="2"/>
      <c r="B55" s="2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7"/>
    </row>
    <row r="56" spans="1:23" ht="16">
      <c r="A56" s="2"/>
      <c r="B56" s="2"/>
      <c r="C56" s="14"/>
      <c r="D56" s="113" t="s">
        <v>22</v>
      </c>
      <c r="E56" s="113"/>
      <c r="F56" s="115" t="str">
        <f>IF(AND(Q17&lt;&gt;"",E46&lt;&gt;"",E48&lt;&gt;"",E50&lt;&gt;""),Q17*0.25+((E46+E48+E50)/3)*0.75,"")</f>
        <v/>
      </c>
      <c r="G56" s="116"/>
      <c r="H56" s="11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18"/>
      <c r="W56" s="7"/>
    </row>
    <row r="57" spans="1:23" ht="16">
      <c r="A57" s="2"/>
      <c r="B57" s="2"/>
      <c r="C57" s="14"/>
      <c r="D57" s="114"/>
      <c r="E57" s="114"/>
      <c r="F57" s="118"/>
      <c r="G57" s="119"/>
      <c r="H57" s="120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18"/>
      <c r="W57" s="7"/>
    </row>
    <row r="58" spans="1:23" ht="17" thickBot="1">
      <c r="A58" s="2"/>
      <c r="B58" s="2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7"/>
    </row>
    <row r="59" spans="1:23" ht="17" thickTop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6">
      <c r="A61" s="2"/>
      <c r="B61" s="2"/>
      <c r="C61" s="2"/>
      <c r="D61" s="35" t="s">
        <v>23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6">
      <c r="A62" s="2"/>
      <c r="B62" s="2"/>
      <c r="C62" s="2"/>
      <c r="D62" s="3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6">
      <c r="A63" s="2"/>
      <c r="B63" s="2"/>
      <c r="C63" s="2"/>
      <c r="D63" s="3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6">
      <c r="A65" s="2"/>
      <c r="B65" s="2"/>
      <c r="C65" s="2"/>
      <c r="D65" s="2"/>
      <c r="E65" s="2"/>
      <c r="F65" s="36"/>
      <c r="G65" s="2"/>
      <c r="H65" s="2"/>
      <c r="I65" s="2"/>
      <c r="J65" s="2"/>
      <c r="K65" s="2"/>
      <c r="L65" s="36"/>
      <c r="M65" s="2"/>
      <c r="N65" s="2"/>
      <c r="O65" s="2"/>
      <c r="P65" s="2"/>
      <c r="Q65" s="2"/>
      <c r="R65" s="1"/>
      <c r="S65" s="2"/>
      <c r="T65" s="2"/>
      <c r="U65" s="2"/>
      <c r="V65" s="2"/>
      <c r="W65" s="2"/>
    </row>
    <row r="66" spans="1:23" ht="16">
      <c r="A66" s="2"/>
      <c r="B66" s="2"/>
      <c r="C66" s="2"/>
      <c r="D66" s="2"/>
      <c r="E66" s="112" t="s">
        <v>6</v>
      </c>
      <c r="F66" s="112"/>
      <c r="G66" s="112"/>
      <c r="H66" s="35"/>
      <c r="I66" s="35"/>
      <c r="J66" s="2"/>
      <c r="K66" s="112" t="s">
        <v>24</v>
      </c>
      <c r="L66" s="112"/>
      <c r="M66" s="112"/>
      <c r="N66" s="2"/>
      <c r="O66" s="2"/>
      <c r="P66" s="2"/>
      <c r="Q66" s="112" t="s">
        <v>25</v>
      </c>
      <c r="R66" s="112"/>
      <c r="S66" s="112"/>
      <c r="T66" s="2"/>
      <c r="U66" s="2"/>
      <c r="V66" s="2"/>
      <c r="W66" s="2"/>
    </row>
    <row r="67" spans="1:23" ht="1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</sheetData>
  <sheetProtection password="F4D4" sheet="1" objects="1" scenarios="1" selectLockedCells="1"/>
  <mergeCells count="99">
    <mergeCell ref="E2:S2"/>
    <mergeCell ref="E50:G51"/>
    <mergeCell ref="Q66:S66"/>
    <mergeCell ref="D56:E57"/>
    <mergeCell ref="F56:H57"/>
    <mergeCell ref="E66:G66"/>
    <mergeCell ref="K66:M66"/>
    <mergeCell ref="D50:D51"/>
    <mergeCell ref="C54:J54"/>
    <mergeCell ref="D48:D49"/>
    <mergeCell ref="H44:J45"/>
    <mergeCell ref="E46:G47"/>
    <mergeCell ref="E48:G49"/>
    <mergeCell ref="E44:G45"/>
    <mergeCell ref="C21:J21"/>
    <mergeCell ref="H38:J39"/>
    <mergeCell ref="H40:J41"/>
    <mergeCell ref="K38:M39"/>
    <mergeCell ref="D46:D47"/>
    <mergeCell ref="E43:G43"/>
    <mergeCell ref="E40:G41"/>
    <mergeCell ref="E38:G39"/>
    <mergeCell ref="K40:M41"/>
    <mergeCell ref="D40:D41"/>
    <mergeCell ref="D38:D39"/>
    <mergeCell ref="K35:M35"/>
    <mergeCell ref="K36:M37"/>
    <mergeCell ref="D36:D37"/>
    <mergeCell ref="E36:G37"/>
    <mergeCell ref="E34:G34"/>
    <mergeCell ref="E35:G35"/>
    <mergeCell ref="H34:J34"/>
    <mergeCell ref="H35:J35"/>
    <mergeCell ref="H36:J37"/>
    <mergeCell ref="D30:D31"/>
    <mergeCell ref="K34:M34"/>
    <mergeCell ref="E30:G31"/>
    <mergeCell ref="H30:J31"/>
    <mergeCell ref="K30:M31"/>
    <mergeCell ref="E33:M33"/>
    <mergeCell ref="D26:D27"/>
    <mergeCell ref="E25:G25"/>
    <mergeCell ref="H25:J25"/>
    <mergeCell ref="K25:M25"/>
    <mergeCell ref="D28:D29"/>
    <mergeCell ref="K26:M27"/>
    <mergeCell ref="H26:J27"/>
    <mergeCell ref="E28:G29"/>
    <mergeCell ref="H28:J29"/>
    <mergeCell ref="K28:M29"/>
    <mergeCell ref="G8:P8"/>
    <mergeCell ref="G9:P9"/>
    <mergeCell ref="H15:J15"/>
    <mergeCell ref="E17:G18"/>
    <mergeCell ref="E23:P23"/>
    <mergeCell ref="E24:G24"/>
    <mergeCell ref="H24:J24"/>
    <mergeCell ref="N25:P25"/>
    <mergeCell ref="E26:G27"/>
    <mergeCell ref="K24:M24"/>
    <mergeCell ref="Q17:R18"/>
    <mergeCell ref="D9:F9"/>
    <mergeCell ref="D10:F10"/>
    <mergeCell ref="K16:M16"/>
    <mergeCell ref="K15:M15"/>
    <mergeCell ref="H16:J16"/>
    <mergeCell ref="G10:P10"/>
    <mergeCell ref="D17:D18"/>
    <mergeCell ref="K17:M18"/>
    <mergeCell ref="N17:P18"/>
    <mergeCell ref="D5:F5"/>
    <mergeCell ref="D6:F6"/>
    <mergeCell ref="D8:F8"/>
    <mergeCell ref="H17:J18"/>
    <mergeCell ref="G5:U5"/>
    <mergeCell ref="G6:U6"/>
    <mergeCell ref="S17:U18"/>
    <mergeCell ref="Q15:R16"/>
    <mergeCell ref="C12:J12"/>
    <mergeCell ref="N15:P15"/>
    <mergeCell ref="N16:P16"/>
    <mergeCell ref="E14:P14"/>
    <mergeCell ref="E15:G15"/>
    <mergeCell ref="E16:G16"/>
    <mergeCell ref="S8:U8"/>
    <mergeCell ref="S9:U9"/>
    <mergeCell ref="P36:R41"/>
    <mergeCell ref="Q30:R31"/>
    <mergeCell ref="Q24:R25"/>
    <mergeCell ref="Q26:R27"/>
    <mergeCell ref="Q28:R29"/>
    <mergeCell ref="N26:P27"/>
    <mergeCell ref="N38:O39"/>
    <mergeCell ref="N40:O41"/>
    <mergeCell ref="N34:O35"/>
    <mergeCell ref="N36:O37"/>
    <mergeCell ref="N24:P24"/>
    <mergeCell ref="N28:P29"/>
    <mergeCell ref="N30:P31"/>
  </mergeCells>
  <dataValidations count="1">
    <dataValidation type="decimal" allowBlank="1" showInputMessage="1" showErrorMessage="1" error="El valor debe encontrarse entre 0 y 10" prompt="Introducir un valor entre 0 y 10" sqref="E17:P18 E26:P31 E36:M41">
      <formula1>0</formula1>
      <formula2>10</formula2>
    </dataValidation>
  </dataValidations>
  <printOptions horizontalCentered="1" verticalCentered="1"/>
  <pageMargins left="0.23622047244094491" right="0.23622047244094491" top="0.19685039370078741" bottom="0.19685039370078741" header="0" footer="0"/>
  <pageSetup paperSize="9" scale="54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Seleccionar máster" error="Es necesario seleccionar título de máster de la lista" promptTitle="Seleccionar máster" prompt="Seleccionar título de máster de la lista">
          <x14:formula1>
            <xm:f>Titulaciones!$B$1:$B$19</xm:f>
          </x14:formula1>
          <xm:sqref>E2</xm:sqref>
        </x14:dataValidation>
        <x14:dataValidation type="list" allowBlank="1" showInputMessage="1" showErrorMessage="1" errorTitle="Seleccionar máster" error="Es necesario seleccionar título de máster de la lista" promptTitle="Seleccionar máster" prompt="Seleccionar título de máster de la lista">
          <x14:formula1>
            <xm:f>Titulaciones!$B$1:$B$16</xm:f>
          </x14:formula1>
          <xm:sqref>F2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66"/>
  <sheetViews>
    <sheetView showGridLines="0" tabSelected="1" zoomScale="84" zoomScaleNormal="84" zoomScalePageLayoutView="84" workbookViewId="0">
      <selection activeCell="E2" sqref="E2:S2"/>
    </sheetView>
  </sheetViews>
  <sheetFormatPr baseColWidth="10" defaultColWidth="11.5" defaultRowHeight="16" x14ac:dyDescent="0"/>
  <cols>
    <col min="1" max="2" width="4.6640625" style="37" customWidth="1"/>
    <col min="3" max="3" width="5.6640625" style="37" customWidth="1"/>
    <col min="4" max="4" width="24.6640625" style="37" customWidth="1"/>
    <col min="5" max="18" width="12.33203125" style="37" customWidth="1"/>
    <col min="19" max="21" width="10.6640625" style="37" customWidth="1"/>
    <col min="22" max="22" width="5.6640625" style="37" customWidth="1"/>
    <col min="23" max="23" width="4.6640625" style="37" customWidth="1"/>
    <col min="24" max="24" width="11.5" style="37" customWidth="1"/>
    <col min="25" max="16384" width="11.5" style="37"/>
  </cols>
  <sheetData>
    <row r="1" spans="3:23">
      <c r="D1" s="38"/>
      <c r="E1" s="39"/>
    </row>
    <row r="2" spans="3:23">
      <c r="D2" s="38"/>
      <c r="E2" s="127" t="s">
        <v>139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3:23">
      <c r="D3" s="38"/>
      <c r="E3" s="40"/>
    </row>
    <row r="5" spans="3:23">
      <c r="D5" s="129" t="s">
        <v>45</v>
      </c>
      <c r="E5" s="129"/>
      <c r="F5" s="129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</row>
    <row r="6" spans="3:23">
      <c r="D6" s="129" t="s">
        <v>46</v>
      </c>
      <c r="E6" s="129"/>
      <c r="F6" s="129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</row>
    <row r="7" spans="3:23"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3:23">
      <c r="D8" s="129" t="s">
        <v>47</v>
      </c>
      <c r="E8" s="129"/>
      <c r="F8" s="129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42"/>
      <c r="R8" s="43" t="s">
        <v>50</v>
      </c>
      <c r="S8" s="132"/>
      <c r="T8" s="132"/>
      <c r="U8" s="132"/>
      <c r="V8" s="44"/>
    </row>
    <row r="9" spans="3:23">
      <c r="D9" s="133" t="s">
        <v>48</v>
      </c>
      <c r="E9" s="133"/>
      <c r="F9" s="133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42"/>
      <c r="R9" s="43" t="s">
        <v>51</v>
      </c>
      <c r="S9" s="134"/>
      <c r="T9" s="134"/>
      <c r="U9" s="134"/>
      <c r="V9" s="44"/>
    </row>
    <row r="10" spans="3:23">
      <c r="D10" s="129" t="s">
        <v>49</v>
      </c>
      <c r="E10" s="129"/>
      <c r="F10" s="129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42"/>
      <c r="R10" s="41"/>
      <c r="S10" s="41"/>
      <c r="T10" s="41"/>
      <c r="U10" s="41"/>
    </row>
    <row r="12" spans="3:23" ht="17" thickBot="1">
      <c r="C12" s="128" t="s">
        <v>52</v>
      </c>
      <c r="D12" s="128"/>
      <c r="E12" s="128"/>
      <c r="F12" s="128"/>
      <c r="G12" s="128"/>
      <c r="H12" s="128"/>
      <c r="I12" s="128"/>
      <c r="J12" s="128"/>
    </row>
    <row r="13" spans="3:23" ht="17" thickTop="1"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7"/>
      <c r="W13" s="48"/>
    </row>
    <row r="14" spans="3:23">
      <c r="C14" s="48"/>
      <c r="D14" s="49"/>
      <c r="E14" s="137" t="s">
        <v>82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50"/>
      <c r="R14" s="51"/>
      <c r="S14" s="41"/>
      <c r="T14" s="41"/>
      <c r="U14" s="41"/>
      <c r="V14" s="52"/>
      <c r="W14" s="48"/>
    </row>
    <row r="15" spans="3:23">
      <c r="C15" s="48"/>
      <c r="D15" s="49"/>
      <c r="E15" s="137" t="s">
        <v>53</v>
      </c>
      <c r="F15" s="137"/>
      <c r="G15" s="137"/>
      <c r="H15" s="137" t="s">
        <v>54</v>
      </c>
      <c r="I15" s="137"/>
      <c r="J15" s="137"/>
      <c r="K15" s="137" t="s">
        <v>55</v>
      </c>
      <c r="L15" s="137"/>
      <c r="M15" s="137"/>
      <c r="N15" s="137" t="s">
        <v>56</v>
      </c>
      <c r="O15" s="137"/>
      <c r="P15" s="137"/>
      <c r="Q15" s="135" t="s">
        <v>83</v>
      </c>
      <c r="R15" s="135"/>
      <c r="S15" s="41"/>
      <c r="T15" s="41"/>
      <c r="U15" s="41"/>
      <c r="V15" s="52"/>
      <c r="W15" s="48"/>
    </row>
    <row r="16" spans="3:23">
      <c r="C16" s="48"/>
      <c r="D16" s="53"/>
      <c r="E16" s="136" t="s">
        <v>57</v>
      </c>
      <c r="F16" s="136"/>
      <c r="G16" s="136"/>
      <c r="H16" s="136" t="s">
        <v>58</v>
      </c>
      <c r="I16" s="136"/>
      <c r="J16" s="136"/>
      <c r="K16" s="136" t="s">
        <v>57</v>
      </c>
      <c r="L16" s="136"/>
      <c r="M16" s="136"/>
      <c r="N16" s="136" t="s">
        <v>57</v>
      </c>
      <c r="O16" s="136"/>
      <c r="P16" s="136"/>
      <c r="Q16" s="135"/>
      <c r="R16" s="135"/>
      <c r="S16" s="41"/>
      <c r="T16" s="41"/>
      <c r="U16" s="41"/>
      <c r="V16" s="52"/>
      <c r="W16" s="48"/>
    </row>
    <row r="17" spans="3:23" ht="15" customHeight="1">
      <c r="C17" s="48"/>
      <c r="D17" s="137" t="s">
        <v>61</v>
      </c>
      <c r="E17" s="146"/>
      <c r="F17" s="147"/>
      <c r="G17" s="148"/>
      <c r="H17" s="146"/>
      <c r="I17" s="147"/>
      <c r="J17" s="148"/>
      <c r="K17" s="146"/>
      <c r="L17" s="147"/>
      <c r="M17" s="148"/>
      <c r="N17" s="146"/>
      <c r="O17" s="147"/>
      <c r="P17" s="148"/>
      <c r="Q17" s="152" t="str">
        <f>IF(E17+H17+K17+N17&gt;0,(E17*7+H17*4+K17*7+N17*7)/25,"")</f>
        <v/>
      </c>
      <c r="R17" s="152"/>
      <c r="S17" s="138" t="s">
        <v>85</v>
      </c>
      <c r="T17" s="139"/>
      <c r="U17" s="139"/>
      <c r="V17" s="54"/>
      <c r="W17" s="48"/>
    </row>
    <row r="18" spans="3:23">
      <c r="C18" s="48"/>
      <c r="D18" s="137"/>
      <c r="E18" s="149"/>
      <c r="F18" s="150"/>
      <c r="G18" s="151"/>
      <c r="H18" s="149"/>
      <c r="I18" s="150"/>
      <c r="J18" s="151"/>
      <c r="K18" s="149"/>
      <c r="L18" s="150"/>
      <c r="M18" s="151"/>
      <c r="N18" s="149"/>
      <c r="O18" s="150"/>
      <c r="P18" s="151"/>
      <c r="Q18" s="152"/>
      <c r="R18" s="152"/>
      <c r="S18" s="140"/>
      <c r="T18" s="139"/>
      <c r="U18" s="139"/>
      <c r="V18" s="54"/>
      <c r="W18" s="48"/>
    </row>
    <row r="19" spans="3:23" ht="17" thickBot="1">
      <c r="C19" s="55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58"/>
      <c r="U19" s="58"/>
      <c r="V19" s="59"/>
      <c r="W19" s="48"/>
    </row>
    <row r="20" spans="3:23" ht="17" thickTop="1"/>
    <row r="21" spans="3:23" ht="17" thickBot="1">
      <c r="C21" s="141" t="s">
        <v>60</v>
      </c>
      <c r="D21" s="141"/>
      <c r="E21" s="141"/>
      <c r="F21" s="141"/>
      <c r="G21" s="141"/>
      <c r="H21" s="141"/>
      <c r="I21" s="141"/>
      <c r="J21" s="141"/>
    </row>
    <row r="22" spans="3:23" ht="17" thickTop="1"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7"/>
      <c r="W22" s="48"/>
    </row>
    <row r="23" spans="3:23">
      <c r="C23" s="48"/>
      <c r="D23" s="41"/>
      <c r="E23" s="137" t="s">
        <v>146</v>
      </c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41"/>
      <c r="R23" s="41"/>
      <c r="S23" s="41"/>
      <c r="T23" s="41"/>
      <c r="U23" s="41"/>
      <c r="V23" s="52"/>
      <c r="W23" s="48"/>
    </row>
    <row r="24" spans="3:23">
      <c r="C24" s="48"/>
      <c r="D24" s="41"/>
      <c r="E24" s="137" t="s">
        <v>62</v>
      </c>
      <c r="F24" s="137"/>
      <c r="G24" s="137"/>
      <c r="H24" s="137" t="s">
        <v>63</v>
      </c>
      <c r="I24" s="137"/>
      <c r="J24" s="137"/>
      <c r="K24" s="137" t="s">
        <v>64</v>
      </c>
      <c r="L24" s="137"/>
      <c r="M24" s="137"/>
      <c r="N24" s="137" t="s">
        <v>65</v>
      </c>
      <c r="O24" s="137"/>
      <c r="P24" s="137"/>
      <c r="Q24" s="142" t="s">
        <v>83</v>
      </c>
      <c r="R24" s="143"/>
      <c r="S24" s="41"/>
      <c r="T24" s="41"/>
      <c r="U24" s="41"/>
      <c r="V24" s="52"/>
      <c r="W24" s="48"/>
    </row>
    <row r="25" spans="3:23">
      <c r="C25" s="48"/>
      <c r="D25" s="41"/>
      <c r="E25" s="136" t="s">
        <v>66</v>
      </c>
      <c r="F25" s="136"/>
      <c r="G25" s="136"/>
      <c r="H25" s="136" t="s">
        <v>67</v>
      </c>
      <c r="I25" s="136"/>
      <c r="J25" s="136"/>
      <c r="K25" s="136" t="s">
        <v>68</v>
      </c>
      <c r="L25" s="136"/>
      <c r="M25" s="136"/>
      <c r="N25" s="136" t="s">
        <v>81</v>
      </c>
      <c r="O25" s="136"/>
      <c r="P25" s="136"/>
      <c r="Q25" s="144"/>
      <c r="R25" s="145"/>
      <c r="S25" s="41"/>
      <c r="T25" s="41"/>
      <c r="U25" s="41"/>
      <c r="V25" s="52"/>
      <c r="W25" s="48"/>
    </row>
    <row r="26" spans="3:23">
      <c r="C26" s="48"/>
      <c r="D26" s="137" t="s">
        <v>61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4" t="str">
        <f>IF(E26+H26+K26+N26&gt;0,(E26*5+H26*20+K26*15+N26*35)/75, "")</f>
        <v/>
      </c>
      <c r="R26" s="155"/>
      <c r="S26" s="41"/>
      <c r="T26" s="41"/>
      <c r="U26" s="41"/>
      <c r="V26" s="52"/>
      <c r="W26" s="48"/>
    </row>
    <row r="27" spans="3:23">
      <c r="C27" s="48"/>
      <c r="D27" s="137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6"/>
      <c r="R27" s="157"/>
      <c r="S27" s="41"/>
      <c r="T27" s="41"/>
      <c r="U27" s="41"/>
      <c r="V27" s="52"/>
      <c r="W27" s="48"/>
    </row>
    <row r="28" spans="3:23">
      <c r="C28" s="48"/>
      <c r="D28" s="137" t="s">
        <v>69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4" t="str">
        <f t="shared" ref="Q28" si="0">IF(E28+H28+K28+N28&gt;0,(E28*5+H28*20+K28*15+N28*35)/75, "")</f>
        <v/>
      </c>
      <c r="R28" s="155"/>
      <c r="S28" s="41"/>
      <c r="T28" s="41"/>
      <c r="U28" s="41"/>
      <c r="V28" s="52"/>
      <c r="W28" s="48"/>
    </row>
    <row r="29" spans="3:23">
      <c r="C29" s="48"/>
      <c r="D29" s="137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6"/>
      <c r="R29" s="157"/>
      <c r="S29" s="41"/>
      <c r="T29" s="41"/>
      <c r="U29" s="41"/>
      <c r="V29" s="52"/>
      <c r="W29" s="48"/>
    </row>
    <row r="30" spans="3:23">
      <c r="C30" s="48"/>
      <c r="D30" s="137" t="s">
        <v>70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4" t="str">
        <f t="shared" ref="Q30" si="1">IF(E30+H30+K30+N30&gt;0,(E30*5+H30*20+K30*15+N30*35)/75, "")</f>
        <v/>
      </c>
      <c r="R30" s="155"/>
      <c r="S30" s="41"/>
      <c r="T30" s="41"/>
      <c r="U30" s="41"/>
      <c r="V30" s="52"/>
      <c r="W30" s="48"/>
    </row>
    <row r="31" spans="3:23">
      <c r="C31" s="48"/>
      <c r="D31" s="137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6"/>
      <c r="R31" s="157"/>
      <c r="S31" s="41"/>
      <c r="T31" s="41"/>
      <c r="U31" s="41"/>
      <c r="V31" s="52"/>
      <c r="W31" s="48"/>
    </row>
    <row r="32" spans="3:23">
      <c r="C32" s="4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52"/>
      <c r="W32" s="48"/>
    </row>
    <row r="33" spans="3:23">
      <c r="C33" s="48"/>
      <c r="D33" s="41"/>
      <c r="E33" s="158" t="s">
        <v>145</v>
      </c>
      <c r="F33" s="159"/>
      <c r="G33" s="159"/>
      <c r="H33" s="159"/>
      <c r="I33" s="159"/>
      <c r="J33" s="159"/>
      <c r="K33" s="159"/>
      <c r="L33" s="159"/>
      <c r="M33" s="160"/>
      <c r="N33" s="60"/>
      <c r="O33" s="61"/>
      <c r="P33" s="62"/>
      <c r="Q33" s="62"/>
      <c r="R33" s="62"/>
      <c r="S33" s="62"/>
      <c r="T33" s="41"/>
      <c r="U33" s="41"/>
      <c r="V33" s="52"/>
      <c r="W33" s="48"/>
    </row>
    <row r="34" spans="3:23">
      <c r="C34" s="48"/>
      <c r="D34" s="41"/>
      <c r="E34" s="161" t="s">
        <v>71</v>
      </c>
      <c r="F34" s="161"/>
      <c r="G34" s="161"/>
      <c r="H34" s="161" t="s">
        <v>72</v>
      </c>
      <c r="I34" s="161"/>
      <c r="J34" s="161"/>
      <c r="K34" s="161" t="s">
        <v>144</v>
      </c>
      <c r="L34" s="161"/>
      <c r="M34" s="161"/>
      <c r="N34" s="142" t="s">
        <v>83</v>
      </c>
      <c r="O34" s="143"/>
      <c r="P34" s="63"/>
      <c r="Q34" s="64"/>
      <c r="R34" s="64"/>
      <c r="S34" s="64"/>
      <c r="T34" s="64"/>
      <c r="U34" s="64"/>
      <c r="V34" s="52"/>
      <c r="W34" s="48"/>
    </row>
    <row r="35" spans="3:23">
      <c r="C35" s="48"/>
      <c r="D35" s="41"/>
      <c r="E35" s="162" t="s">
        <v>66</v>
      </c>
      <c r="F35" s="162"/>
      <c r="G35" s="162"/>
      <c r="H35" s="162" t="s">
        <v>73</v>
      </c>
      <c r="I35" s="162"/>
      <c r="J35" s="162"/>
      <c r="K35" s="162" t="s">
        <v>73</v>
      </c>
      <c r="L35" s="162"/>
      <c r="M35" s="162"/>
      <c r="N35" s="144"/>
      <c r="O35" s="145"/>
      <c r="P35" s="63"/>
      <c r="Q35" s="41"/>
      <c r="R35" s="41"/>
      <c r="S35" s="41"/>
      <c r="T35" s="64"/>
      <c r="U35" s="64"/>
      <c r="V35" s="52"/>
      <c r="W35" s="48"/>
    </row>
    <row r="36" spans="3:23" ht="15.75" customHeight="1">
      <c r="C36" s="48"/>
      <c r="D36" s="137" t="s">
        <v>61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4" t="str">
        <f>IF(E36+H36+K36&gt;0,(E36*5+H36*10+K36*10)/25,"")</f>
        <v/>
      </c>
      <c r="O36" s="155"/>
      <c r="P36" s="163" t="s">
        <v>74</v>
      </c>
      <c r="Q36" s="164"/>
      <c r="R36" s="164"/>
      <c r="S36" s="65"/>
      <c r="T36" s="66"/>
      <c r="U36" s="66"/>
      <c r="V36" s="52"/>
      <c r="W36" s="48"/>
    </row>
    <row r="37" spans="3:23">
      <c r="C37" s="48"/>
      <c r="D37" s="137"/>
      <c r="E37" s="153"/>
      <c r="F37" s="153"/>
      <c r="G37" s="153"/>
      <c r="H37" s="153"/>
      <c r="I37" s="153"/>
      <c r="J37" s="153"/>
      <c r="K37" s="153"/>
      <c r="L37" s="153"/>
      <c r="M37" s="153"/>
      <c r="N37" s="156"/>
      <c r="O37" s="157"/>
      <c r="P37" s="163"/>
      <c r="Q37" s="164"/>
      <c r="R37" s="164"/>
      <c r="S37" s="65"/>
      <c r="T37" s="66"/>
      <c r="U37" s="66"/>
      <c r="V37" s="52"/>
      <c r="W37" s="48"/>
    </row>
    <row r="38" spans="3:23">
      <c r="C38" s="48"/>
      <c r="D38" s="137" t="s">
        <v>69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4" t="str">
        <f t="shared" ref="N38" si="2">IF(E38+H38+K38&gt;0,(E38*5+H38*10+K38*10)/25,"")</f>
        <v/>
      </c>
      <c r="O38" s="155"/>
      <c r="P38" s="163"/>
      <c r="Q38" s="164"/>
      <c r="R38" s="164"/>
      <c r="S38" s="65"/>
      <c r="T38" s="66"/>
      <c r="U38" s="66"/>
      <c r="V38" s="52"/>
      <c r="W38" s="48"/>
    </row>
    <row r="39" spans="3:23">
      <c r="C39" s="48"/>
      <c r="D39" s="137"/>
      <c r="E39" s="153"/>
      <c r="F39" s="153"/>
      <c r="G39" s="153"/>
      <c r="H39" s="153"/>
      <c r="I39" s="153"/>
      <c r="J39" s="153"/>
      <c r="K39" s="153"/>
      <c r="L39" s="153"/>
      <c r="M39" s="153"/>
      <c r="N39" s="156"/>
      <c r="O39" s="157"/>
      <c r="P39" s="163"/>
      <c r="Q39" s="164"/>
      <c r="R39" s="164"/>
      <c r="S39" s="65"/>
      <c r="T39" s="66"/>
      <c r="U39" s="66"/>
      <c r="V39" s="52"/>
      <c r="W39" s="48"/>
    </row>
    <row r="40" spans="3:23">
      <c r="C40" s="48"/>
      <c r="D40" s="137" t="s">
        <v>70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4" t="str">
        <f t="shared" ref="N40" si="3">IF(E40+H40+K40&gt;0,(E40*5+H40*10+K40*10)/25,"")</f>
        <v/>
      </c>
      <c r="O40" s="155"/>
      <c r="P40" s="163"/>
      <c r="Q40" s="164"/>
      <c r="R40" s="164"/>
      <c r="S40" s="65"/>
      <c r="T40" s="66"/>
      <c r="U40" s="66"/>
      <c r="V40" s="52"/>
      <c r="W40" s="48"/>
    </row>
    <row r="41" spans="3:23">
      <c r="C41" s="48"/>
      <c r="D41" s="137"/>
      <c r="E41" s="153"/>
      <c r="F41" s="153"/>
      <c r="G41" s="153"/>
      <c r="H41" s="153"/>
      <c r="I41" s="153"/>
      <c r="J41" s="153"/>
      <c r="K41" s="153"/>
      <c r="L41" s="153"/>
      <c r="M41" s="153"/>
      <c r="N41" s="156"/>
      <c r="O41" s="157"/>
      <c r="P41" s="163"/>
      <c r="Q41" s="164"/>
      <c r="R41" s="164"/>
      <c r="S41" s="65"/>
      <c r="T41" s="66"/>
      <c r="U41" s="66"/>
      <c r="V41" s="52"/>
      <c r="W41" s="48"/>
    </row>
    <row r="42" spans="3:23">
      <c r="C42" s="48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52"/>
      <c r="W42" s="48"/>
    </row>
    <row r="43" spans="3:23">
      <c r="C43" s="48"/>
      <c r="D43" s="41"/>
      <c r="E43" s="176" t="s">
        <v>147</v>
      </c>
      <c r="F43" s="177"/>
      <c r="G43" s="178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52"/>
      <c r="W43" s="48"/>
    </row>
    <row r="44" spans="3:23">
      <c r="C44" s="48"/>
      <c r="D44" s="41"/>
      <c r="E44" s="179" t="s">
        <v>59</v>
      </c>
      <c r="F44" s="180"/>
      <c r="G44" s="181"/>
      <c r="H44" s="138" t="s">
        <v>84</v>
      </c>
      <c r="I44" s="185"/>
      <c r="J44" s="185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52"/>
      <c r="W44" s="48"/>
    </row>
    <row r="45" spans="3:23">
      <c r="C45" s="48"/>
      <c r="D45" s="41"/>
      <c r="E45" s="182"/>
      <c r="F45" s="183"/>
      <c r="G45" s="184"/>
      <c r="H45" s="138"/>
      <c r="I45" s="185"/>
      <c r="J45" s="185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52"/>
      <c r="W45" s="48"/>
    </row>
    <row r="46" spans="3:23" ht="15" customHeight="1">
      <c r="C46" s="48"/>
      <c r="D46" s="137" t="s">
        <v>61</v>
      </c>
      <c r="E46" s="154" t="str">
        <f>IF(AND(Q26&lt;&gt;"",N36&lt;&gt;""),Q26*0.75+N36*0.25,"")</f>
        <v/>
      </c>
      <c r="F46" s="166"/>
      <c r="G46" s="155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52"/>
      <c r="W46" s="48"/>
    </row>
    <row r="47" spans="3:23" ht="15" customHeight="1">
      <c r="C47" s="48"/>
      <c r="D47" s="137"/>
      <c r="E47" s="156"/>
      <c r="F47" s="167"/>
      <c r="G47" s="157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52"/>
      <c r="W47" s="48"/>
    </row>
    <row r="48" spans="3:23" ht="15" customHeight="1">
      <c r="C48" s="48"/>
      <c r="D48" s="137" t="s">
        <v>69</v>
      </c>
      <c r="E48" s="154" t="str">
        <f t="shared" ref="E48" si="4">IF(AND(Q28&lt;&gt;"",N38&lt;&gt;""),Q28*0.75+N38*0.25,"")</f>
        <v/>
      </c>
      <c r="F48" s="166"/>
      <c r="G48" s="155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52"/>
      <c r="W48" s="48"/>
    </row>
    <row r="49" spans="3:23" ht="15" customHeight="1">
      <c r="C49" s="48"/>
      <c r="D49" s="137"/>
      <c r="E49" s="156"/>
      <c r="F49" s="167"/>
      <c r="G49" s="157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52"/>
      <c r="W49" s="48"/>
    </row>
    <row r="50" spans="3:23" ht="15" customHeight="1">
      <c r="C50" s="48"/>
      <c r="D50" s="137" t="s">
        <v>70</v>
      </c>
      <c r="E50" s="154" t="str">
        <f t="shared" ref="E50" si="5">IF(AND(Q30&lt;&gt;"",N40&lt;&gt;""),Q30*0.75+N40*0.25,"")</f>
        <v/>
      </c>
      <c r="F50" s="166"/>
      <c r="G50" s="155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52"/>
      <c r="W50" s="48"/>
    </row>
    <row r="51" spans="3:23" ht="15" customHeight="1">
      <c r="C51" s="48"/>
      <c r="D51" s="137"/>
      <c r="E51" s="156"/>
      <c r="F51" s="167"/>
      <c r="G51" s="157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52"/>
      <c r="W51" s="48"/>
    </row>
    <row r="52" spans="3:23" ht="17" thickBot="1">
      <c r="C52" s="55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8"/>
      <c r="W52" s="48"/>
    </row>
    <row r="53" spans="3:23" ht="17" thickTop="1"/>
    <row r="54" spans="3:23" ht="17" thickBot="1">
      <c r="C54" s="141" t="s">
        <v>75</v>
      </c>
      <c r="D54" s="141"/>
      <c r="E54" s="141"/>
      <c r="F54" s="141"/>
      <c r="G54" s="141"/>
      <c r="H54" s="141"/>
      <c r="I54" s="141"/>
      <c r="J54" s="141"/>
    </row>
    <row r="55" spans="3:23" ht="17" thickTop="1"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1"/>
    </row>
    <row r="56" spans="3:23">
      <c r="C56" s="48"/>
      <c r="D56" s="168" t="s">
        <v>76</v>
      </c>
      <c r="E56" s="168"/>
      <c r="F56" s="170" t="str">
        <f>IF(AND(Q17&lt;&gt;"",E46&lt;&gt;"",E48&lt;&gt;"",E50&lt;&gt;""),Q17*0.25+((E46+E48+E50)/3)*0.75,"")</f>
        <v/>
      </c>
      <c r="G56" s="171"/>
      <c r="H56" s="172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52"/>
      <c r="W56" s="41"/>
    </row>
    <row r="57" spans="3:23">
      <c r="C57" s="48"/>
      <c r="D57" s="169"/>
      <c r="E57" s="169"/>
      <c r="F57" s="173"/>
      <c r="G57" s="174"/>
      <c r="H57" s="175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52"/>
      <c r="W57" s="41"/>
    </row>
    <row r="58" spans="3:23" ht="17" thickBot="1">
      <c r="C58" s="55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8"/>
      <c r="W58" s="41"/>
    </row>
    <row r="59" spans="3:23" ht="17" thickTop="1"/>
    <row r="61" spans="3:23">
      <c r="D61" s="69" t="s">
        <v>77</v>
      </c>
    </row>
    <row r="62" spans="3:23">
      <c r="D62" s="69"/>
    </row>
    <row r="63" spans="3:23">
      <c r="D63" s="69"/>
    </row>
    <row r="65" spans="5:19">
      <c r="F65" s="70"/>
      <c r="L65" s="70"/>
      <c r="R65" s="71"/>
    </row>
    <row r="66" spans="5:19">
      <c r="E66" s="165" t="s">
        <v>78</v>
      </c>
      <c r="F66" s="165"/>
      <c r="G66" s="165"/>
      <c r="H66" s="69"/>
      <c r="I66" s="69"/>
      <c r="K66" s="165" t="s">
        <v>79</v>
      </c>
      <c r="L66" s="165"/>
      <c r="M66" s="165"/>
      <c r="Q66" s="165" t="s">
        <v>80</v>
      </c>
      <c r="R66" s="165"/>
      <c r="S66" s="165"/>
    </row>
  </sheetData>
  <sheetProtection password="F4D4" sheet="1" objects="1" scenarios="1" selectLockedCells="1"/>
  <mergeCells count="99">
    <mergeCell ref="D48:D49"/>
    <mergeCell ref="E48:G49"/>
    <mergeCell ref="N38:O39"/>
    <mergeCell ref="D40:D41"/>
    <mergeCell ref="E40:G41"/>
    <mergeCell ref="H40:J41"/>
    <mergeCell ref="K40:M41"/>
    <mergeCell ref="E43:G43"/>
    <mergeCell ref="E44:G45"/>
    <mergeCell ref="H44:J45"/>
    <mergeCell ref="D46:D47"/>
    <mergeCell ref="E46:G47"/>
    <mergeCell ref="K66:M66"/>
    <mergeCell ref="Q66:S66"/>
    <mergeCell ref="D50:D51"/>
    <mergeCell ref="E50:G51"/>
    <mergeCell ref="C54:J54"/>
    <mergeCell ref="D56:E57"/>
    <mergeCell ref="F56:H57"/>
    <mergeCell ref="E66:G66"/>
    <mergeCell ref="P36:R41"/>
    <mergeCell ref="D38:D39"/>
    <mergeCell ref="E38:G39"/>
    <mergeCell ref="H38:J39"/>
    <mergeCell ref="K38:M39"/>
    <mergeCell ref="D36:D37"/>
    <mergeCell ref="E36:G37"/>
    <mergeCell ref="H36:J37"/>
    <mergeCell ref="K36:M37"/>
    <mergeCell ref="N36:O37"/>
    <mergeCell ref="N40:O41"/>
    <mergeCell ref="E33:M33"/>
    <mergeCell ref="E34:G34"/>
    <mergeCell ref="H34:J34"/>
    <mergeCell ref="K34:M34"/>
    <mergeCell ref="N34:O35"/>
    <mergeCell ref="E35:G35"/>
    <mergeCell ref="H35:J35"/>
    <mergeCell ref="K35:M35"/>
    <mergeCell ref="Q30:R31"/>
    <mergeCell ref="Q26:R27"/>
    <mergeCell ref="D28:D29"/>
    <mergeCell ref="E28:G29"/>
    <mergeCell ref="H28:J29"/>
    <mergeCell ref="K28:M29"/>
    <mergeCell ref="N28:P29"/>
    <mergeCell ref="Q28:R29"/>
    <mergeCell ref="D30:D31"/>
    <mergeCell ref="E30:G31"/>
    <mergeCell ref="H30:J31"/>
    <mergeCell ref="K30:M31"/>
    <mergeCell ref="N30:P31"/>
    <mergeCell ref="K25:M25"/>
    <mergeCell ref="N25:P25"/>
    <mergeCell ref="D26:D27"/>
    <mergeCell ref="E26:G27"/>
    <mergeCell ref="H26:J27"/>
    <mergeCell ref="K26:M27"/>
    <mergeCell ref="N26:P27"/>
    <mergeCell ref="S17:U18"/>
    <mergeCell ref="C21:J21"/>
    <mergeCell ref="E23:P23"/>
    <mergeCell ref="E24:G24"/>
    <mergeCell ref="H24:J24"/>
    <mergeCell ref="K24:M24"/>
    <mergeCell ref="N24:P24"/>
    <mergeCell ref="Q24:R25"/>
    <mergeCell ref="E25:G25"/>
    <mergeCell ref="H25:J25"/>
    <mergeCell ref="D17:D18"/>
    <mergeCell ref="E17:G18"/>
    <mergeCell ref="H17:J18"/>
    <mergeCell ref="K17:M18"/>
    <mergeCell ref="N17:P18"/>
    <mergeCell ref="Q17:R18"/>
    <mergeCell ref="E14:P14"/>
    <mergeCell ref="E15:G15"/>
    <mergeCell ref="H15:J15"/>
    <mergeCell ref="K15:M15"/>
    <mergeCell ref="N15:P15"/>
    <mergeCell ref="Q15:R16"/>
    <mergeCell ref="E16:G16"/>
    <mergeCell ref="H16:J16"/>
    <mergeCell ref="K16:M16"/>
    <mergeCell ref="N16:P16"/>
    <mergeCell ref="E2:S2"/>
    <mergeCell ref="C12:J12"/>
    <mergeCell ref="D5:F5"/>
    <mergeCell ref="G5:U5"/>
    <mergeCell ref="D6:F6"/>
    <mergeCell ref="G6:U6"/>
    <mergeCell ref="D8:F8"/>
    <mergeCell ref="G8:P8"/>
    <mergeCell ref="S8:U8"/>
    <mergeCell ref="D9:F9"/>
    <mergeCell ref="G9:P9"/>
    <mergeCell ref="S9:U9"/>
    <mergeCell ref="D10:F10"/>
    <mergeCell ref="G10:P10"/>
  </mergeCells>
  <dataValidations count="1">
    <dataValidation type="decimal" allowBlank="1" showInputMessage="1" showErrorMessage="1" error="Balioa 0-10 bitartean" prompt="0-10 bitarteko balioa sartu" sqref="E17:P18 E36:M41 E26:P31">
      <formula1>0</formula1>
      <formula2>10</formula2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54" orientation="landscape" horizontalDpi="1200" verticalDpi="120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Hautatu masterra" error="Beharrezkoa da masterra zerrendatik hautatzea" promptTitle="Hautatu masterra" prompt="Hautatu zerrendako masterra">
          <x14:formula1>
            <xm:f>Titulaciones!$B$21:$B$39</xm:f>
          </x14:formula1>
          <xm:sqref>E2</xm:sqref>
        </x14:dataValidation>
        <x14:dataValidation type="list" allowBlank="1" showInputMessage="1" showErrorMessage="1" errorTitle="Hautatu masterra" error="Beharrezkoa da masterra zerrendatik hautatzea" promptTitle="Hautatu masterra" prompt="Hautatu zerrendako masterra">
          <x14:formula1>
            <xm:f>Titulaciones!$B$18:$B$33</xm:f>
          </x14:formula1>
          <xm:sqref>F2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baseColWidth="10" defaultRowHeight="14" x14ac:dyDescent="0"/>
  <cols>
    <col min="2" max="2" width="117.5" customWidth="1"/>
  </cols>
  <sheetData>
    <row r="1" spans="1:2">
      <c r="A1" s="72" t="s">
        <v>86</v>
      </c>
      <c r="B1" s="72" t="s">
        <v>128</v>
      </c>
    </row>
    <row r="2" spans="1:2">
      <c r="A2" t="s">
        <v>101</v>
      </c>
      <c r="B2" t="s">
        <v>87</v>
      </c>
    </row>
    <row r="3" spans="1:2">
      <c r="A3" t="s">
        <v>102</v>
      </c>
      <c r="B3" t="s">
        <v>88</v>
      </c>
    </row>
    <row r="4" spans="1:2">
      <c r="A4" t="s">
        <v>104</v>
      </c>
      <c r="B4" t="s">
        <v>90</v>
      </c>
    </row>
    <row r="5" spans="1:2">
      <c r="A5" t="s">
        <v>105</v>
      </c>
      <c r="B5" t="s">
        <v>91</v>
      </c>
    </row>
    <row r="6" spans="1:2">
      <c r="A6" t="s">
        <v>103</v>
      </c>
      <c r="B6" t="s">
        <v>89</v>
      </c>
    </row>
    <row r="7" spans="1:2">
      <c r="A7" t="s">
        <v>108</v>
      </c>
      <c r="B7" t="s">
        <v>94</v>
      </c>
    </row>
    <row r="8" spans="1:2">
      <c r="A8" t="s">
        <v>131</v>
      </c>
      <c r="B8" t="s">
        <v>133</v>
      </c>
    </row>
    <row r="9" spans="1:2">
      <c r="A9" t="s">
        <v>109</v>
      </c>
      <c r="B9" t="s">
        <v>95</v>
      </c>
    </row>
    <row r="10" spans="1:2">
      <c r="A10" t="s">
        <v>110</v>
      </c>
      <c r="B10" t="s">
        <v>96</v>
      </c>
    </row>
    <row r="11" spans="1:2">
      <c r="A11" t="s">
        <v>132</v>
      </c>
      <c r="B11" t="s">
        <v>134</v>
      </c>
    </row>
    <row r="12" spans="1:2">
      <c r="A12" t="s">
        <v>106</v>
      </c>
      <c r="B12" t="s">
        <v>92</v>
      </c>
    </row>
    <row r="13" spans="1:2">
      <c r="A13" t="s">
        <v>107</v>
      </c>
      <c r="B13" t="s">
        <v>93</v>
      </c>
    </row>
    <row r="14" spans="1:2">
      <c r="A14" t="s">
        <v>135</v>
      </c>
      <c r="B14" t="s">
        <v>136</v>
      </c>
    </row>
    <row r="15" spans="1:2">
      <c r="A15" t="s">
        <v>138</v>
      </c>
      <c r="B15" t="s">
        <v>137</v>
      </c>
    </row>
    <row r="16" spans="1:2">
      <c r="A16" t="s">
        <v>111</v>
      </c>
      <c r="B16" t="s">
        <v>97</v>
      </c>
    </row>
    <row r="17" spans="1:2">
      <c r="A17" t="s">
        <v>112</v>
      </c>
      <c r="B17" t="s">
        <v>98</v>
      </c>
    </row>
    <row r="18" spans="1:2">
      <c r="A18" t="s">
        <v>113</v>
      </c>
      <c r="B18" t="s">
        <v>99</v>
      </c>
    </row>
    <row r="19" spans="1:2">
      <c r="A19" t="s">
        <v>114</v>
      </c>
      <c r="B19" t="s">
        <v>100</v>
      </c>
    </row>
    <row r="21" spans="1:2">
      <c r="A21" s="72" t="s">
        <v>127</v>
      </c>
      <c r="B21" s="72" t="s">
        <v>139</v>
      </c>
    </row>
    <row r="22" spans="1:2">
      <c r="A22" t="s">
        <v>101</v>
      </c>
      <c r="B22" t="s">
        <v>118</v>
      </c>
    </row>
    <row r="23" spans="1:2">
      <c r="A23" t="s">
        <v>102</v>
      </c>
      <c r="B23" t="s">
        <v>117</v>
      </c>
    </row>
    <row r="24" spans="1:2">
      <c r="A24" t="s">
        <v>104</v>
      </c>
      <c r="B24" t="s">
        <v>119</v>
      </c>
    </row>
    <row r="25" spans="1:2">
      <c r="A25" t="s">
        <v>105</v>
      </c>
      <c r="B25" t="s">
        <v>120</v>
      </c>
    </row>
    <row r="26" spans="1:2">
      <c r="A26" t="s">
        <v>103</v>
      </c>
      <c r="B26" t="s">
        <v>116</v>
      </c>
    </row>
    <row r="27" spans="1:2">
      <c r="A27" t="s">
        <v>108</v>
      </c>
      <c r="B27" t="s">
        <v>122</v>
      </c>
    </row>
    <row r="28" spans="1:2">
      <c r="A28" t="s">
        <v>131</v>
      </c>
      <c r="B28" t="s">
        <v>140</v>
      </c>
    </row>
    <row r="29" spans="1:2">
      <c r="A29" t="s">
        <v>109</v>
      </c>
      <c r="B29" t="s">
        <v>123</v>
      </c>
    </row>
    <row r="30" spans="1:2">
      <c r="A30" t="s">
        <v>110</v>
      </c>
      <c r="B30" t="s">
        <v>129</v>
      </c>
    </row>
    <row r="31" spans="1:2">
      <c r="A31" t="s">
        <v>132</v>
      </c>
      <c r="B31" t="s">
        <v>141</v>
      </c>
    </row>
    <row r="32" spans="1:2">
      <c r="A32" t="s">
        <v>106</v>
      </c>
      <c r="B32" t="s">
        <v>115</v>
      </c>
    </row>
    <row r="33" spans="1:2">
      <c r="A33" t="s">
        <v>107</v>
      </c>
      <c r="B33" t="s">
        <v>121</v>
      </c>
    </row>
    <row r="34" spans="1:2">
      <c r="A34" t="s">
        <v>135</v>
      </c>
      <c r="B34" t="s">
        <v>142</v>
      </c>
    </row>
    <row r="35" spans="1:2">
      <c r="A35" t="s">
        <v>138</v>
      </c>
      <c r="B35" t="s">
        <v>143</v>
      </c>
    </row>
    <row r="36" spans="1:2">
      <c r="A36" t="s">
        <v>111</v>
      </c>
      <c r="B36" t="s">
        <v>130</v>
      </c>
    </row>
    <row r="37" spans="1:2">
      <c r="A37" t="s">
        <v>112</v>
      </c>
      <c r="B37" t="s">
        <v>124</v>
      </c>
    </row>
    <row r="38" spans="1:2">
      <c r="A38" t="s">
        <v>113</v>
      </c>
      <c r="B38" t="s">
        <v>125</v>
      </c>
    </row>
    <row r="39" spans="1:2">
      <c r="A39" t="s">
        <v>114</v>
      </c>
      <c r="B39" t="s">
        <v>126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Castellano</vt:lpstr>
      <vt:lpstr>Euskera</vt:lpstr>
      <vt:lpstr>Titulaciones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BIE/EIB</dc:creator>
  <cp:lastModifiedBy>Marivi Higuero</cp:lastModifiedBy>
  <cp:lastPrinted>2019-12-09T09:44:25Z</cp:lastPrinted>
  <dcterms:created xsi:type="dcterms:W3CDTF">2017-03-24T15:54:43Z</dcterms:created>
  <dcterms:modified xsi:type="dcterms:W3CDTF">2020-07-02T09:07:03Z</dcterms:modified>
</cp:coreProperties>
</file>