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1"/>
  </bookViews>
  <sheets>
    <sheet name="Formulario_2021" sheetId="1" r:id="rId1"/>
    <sheet name="gastos subvencionables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<sst xmlns="http://schemas.openxmlformats.org/spreadsheetml/2006/main" count="156" uniqueCount="91">
  <si>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Total</t>
  </si>
  <si>
    <t xml:space="preserve">horas </t>
  </si>
  <si>
    <t>Entidad Subcontratada</t>
  </si>
  <si>
    <t>Actividad Subcontratada</t>
  </si>
  <si>
    <t>Descripción</t>
  </si>
  <si>
    <t>Aparatos y Equipos</t>
  </si>
  <si>
    <t>Gastos de personal</t>
  </si>
  <si>
    <t>Subcontratación</t>
  </si>
  <si>
    <t>Otros gastos directos</t>
  </si>
  <si>
    <t>Auditoría de cuentas</t>
  </si>
  <si>
    <t>Costes indirectos</t>
  </si>
  <si>
    <t>TOTAL</t>
  </si>
  <si>
    <t>Nombre  y 2 apellidos*</t>
  </si>
  <si>
    <t>"xxxxx"</t>
  </si>
  <si>
    <t>"yyyyy"</t>
  </si>
  <si>
    <t>Tipo Gasto</t>
  </si>
  <si>
    <t>Breve Descripción</t>
  </si>
  <si>
    <t>Descripcion</t>
  </si>
  <si>
    <t xml:space="preserve">Tipo de Material </t>
  </si>
  <si>
    <t>TOTALES</t>
  </si>
  <si>
    <t>CATEGORIA</t>
  </si>
  <si>
    <t>COSTE/HORA</t>
  </si>
  <si>
    <t>PERSONAL PROPIO</t>
  </si>
  <si>
    <t>PERSONAL NUEVO (PIC)</t>
  </si>
  <si>
    <t>RESUMEN COSTE DEL PERSONAL</t>
  </si>
  <si>
    <t>MATERIAL FUNGIBLE.- Articulo 9.2.c. (se excluye material de oficina y consumibles informaticos)</t>
  </si>
  <si>
    <t>TOTAL APARATOS Y EQUIPOS</t>
  </si>
  <si>
    <t>TOTAL MATERIAL FUNGIBLE</t>
  </si>
  <si>
    <t>TOTAL COSTE DEL PERSONAL PROPIO</t>
  </si>
  <si>
    <t>COSTE DEL NUEVO PERSONAL (PIC) A CONTRATAR CON LA FINANCIACIÓN DEL PROYECTO</t>
  </si>
  <si>
    <t>TOTAL COSTE NUEVO PERSONAL</t>
  </si>
  <si>
    <t>COSTE POR IMPUTACIÓN DE HORAS DEL PERSONAL PROPIO</t>
  </si>
  <si>
    <t>Patentes</t>
  </si>
  <si>
    <t>Contratos y asistencia técnica</t>
  </si>
  <si>
    <t>COSTES INDIRECTOS</t>
  </si>
  <si>
    <t>SUBCONTRATACIÓN.- Artículo 9.2.e.</t>
  </si>
  <si>
    <t>RESUMEN DEL PRESUPUESTO</t>
  </si>
  <si>
    <t>Material fungible</t>
  </si>
  <si>
    <t>TOTAL COSTE PERSONAL PROPIO Y NUEVO</t>
  </si>
  <si>
    <t xml:space="preserve">Auditoría </t>
  </si>
  <si>
    <t>TOTALES DEL PRESUPUESTO</t>
  </si>
  <si>
    <t>Juan de la Cierva Incorporacion</t>
  </si>
  <si>
    <t>Juan de la Cierva Formación</t>
  </si>
  <si>
    <t xml:space="preserve">NOTAS ACLARATORIAS SOBRE EL DOCUMENTO </t>
  </si>
  <si>
    <t>NOTA GENERAL: SOLAMENTE SECUMPLIMENTAN LAS CELDAS QUE ESTÁN EN BLANCO. EL RESTO SE CALCULAN DE FORMA AUTOMÁTICA.</t>
  </si>
  <si>
    <t>Visitante Ikerbasque</t>
  </si>
  <si>
    <t>APARATOS Y EQUIPOS.- Articulo 9.2.b. (se excluyen dispositivos informaticos de uso genérico y su vida útil no puede superar la duración del proyecto)</t>
  </si>
  <si>
    <t>coste incurrido</t>
  </si>
  <si>
    <t>coste/hora</t>
  </si>
  <si>
    <t>HORAS</t>
  </si>
  <si>
    <t>PROFESORADO CATEDRATICO DE UNIVERSIDAD</t>
  </si>
  <si>
    <t>PROFESORADO TITULAR DE UNIVERSIDAD</t>
  </si>
  <si>
    <t>PROFESORADO AGREGADO</t>
  </si>
  <si>
    <t>PROFESORADO  ADJUNTO (Ayudante Doctor/a)</t>
  </si>
  <si>
    <t>PROFESORADO LABORAL INTERINO UNIVERSIDAD</t>
  </si>
  <si>
    <t>Investigador Ramón y Cajal</t>
  </si>
  <si>
    <r>
      <t xml:space="preserve">Tipo de compra:        C/L </t>
    </r>
    <r>
      <rPr>
        <b/>
        <sz val="8"/>
        <color indexed="10"/>
        <rFont val="Calibri"/>
        <family val="2"/>
      </rPr>
      <t>(N1)</t>
    </r>
  </si>
  <si>
    <r>
      <t xml:space="preserve">Relación  contractual con la UPV/EHU* </t>
    </r>
    <r>
      <rPr>
        <b/>
        <sz val="8"/>
        <color indexed="10"/>
        <rFont val="Calibri"/>
        <family val="2"/>
      </rPr>
      <t>(N2)</t>
    </r>
  </si>
  <si>
    <r>
      <t>Consultoría y gestión del proyecto</t>
    </r>
    <r>
      <rPr>
        <b/>
        <sz val="8"/>
        <color indexed="10"/>
        <rFont val="Calibri"/>
        <family val="2"/>
      </rPr>
      <t xml:space="preserve"> (N6)</t>
    </r>
  </si>
  <si>
    <r>
      <rPr>
        <b/>
        <sz val="8"/>
        <color indexed="10"/>
        <rFont val="Calibri"/>
        <family val="2"/>
      </rPr>
      <t>N2</t>
    </r>
    <r>
      <rPr>
        <sz val="8"/>
        <color indexed="8"/>
        <rFont val="Calibri"/>
        <family val="2"/>
      </rPr>
      <t>: seleccionar la celda con el raton y se muestra un desplegable con las  diferentes categorías laborales de la UPV/EHU que recoge las que también se muestran en el cuadro específico.</t>
    </r>
  </si>
  <si>
    <t>DNI</t>
  </si>
  <si>
    <r>
      <t>DATOS OBLIGATORIOS PARA COMPLETAR LA SOLICITUD EN LA APLICACIÓN</t>
    </r>
    <r>
      <rPr>
        <b/>
        <sz val="8"/>
        <color indexed="8"/>
        <rFont val="Calibri"/>
        <family val="2"/>
      </rPr>
      <t xml:space="preserve">: </t>
    </r>
    <r>
      <rPr>
        <b/>
        <sz val="8"/>
        <color indexed="51"/>
        <rFont val="Calibri"/>
        <family val="2"/>
      </rPr>
      <t>Fecha límite de envío por correo electrónico: 28/06/2022</t>
    </r>
  </si>
  <si>
    <t>NO DOCTOR DURACION DETERMINADA</t>
  </si>
  <si>
    <t>TOTAL HORAS</t>
  </si>
  <si>
    <t>DOCTOR DURACION DETERMINADA</t>
  </si>
  <si>
    <t>AÑO 1</t>
  </si>
  <si>
    <t>AÑO 2</t>
  </si>
  <si>
    <t>AÑO 3</t>
  </si>
  <si>
    <r>
      <t>AÑO 1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(N3)</t>
    </r>
  </si>
  <si>
    <r>
      <t>AÑO 2</t>
    </r>
    <r>
      <rPr>
        <b/>
        <sz val="8"/>
        <color indexed="10"/>
        <rFont val="Calibri"/>
        <family val="2"/>
      </rPr>
      <t xml:space="preserve"> (N3)</t>
    </r>
  </si>
  <si>
    <r>
      <t>AÑO 3</t>
    </r>
    <r>
      <rPr>
        <b/>
        <sz val="8"/>
        <color indexed="10"/>
        <rFont val="Calibri"/>
        <family val="2"/>
      </rPr>
      <t xml:space="preserve"> (N3)</t>
    </r>
  </si>
  <si>
    <t>AYUDA SOLICITADA (TOTAL PRESUPUESTO - COSTE P PROPIO)</t>
  </si>
  <si>
    <r>
      <rPr>
        <b/>
        <sz val="8"/>
        <color indexed="10"/>
        <rFont val="Calibri"/>
        <family val="2"/>
      </rPr>
      <t>N4</t>
    </r>
    <r>
      <rPr>
        <sz val="8"/>
        <color indexed="8"/>
        <rFont val="Calibri"/>
        <family val="2"/>
      </rPr>
      <t>: seleccionar la celda con el raton y se muestra un desplegable  las  opcciones</t>
    </r>
  </si>
  <si>
    <t xml:space="preserve">AÑO 1 </t>
  </si>
  <si>
    <t xml:space="preserve">AÑO 2 </t>
  </si>
  <si>
    <t xml:space="preserve">AÑO 3  </t>
  </si>
  <si>
    <r>
      <t xml:space="preserve"> Doctor/ Licenciado </t>
    </r>
    <r>
      <rPr>
        <b/>
        <sz val="8"/>
        <color indexed="10"/>
        <rFont val="Calibri"/>
        <family val="2"/>
      </rPr>
      <t>(N4)</t>
    </r>
  </si>
  <si>
    <t>42.3. Los proyectos presentados deberán cumplir los siguientes requisitos:
a) De cuantía. El presupuesto mínimo del proyecto será de 400.000 euros y máximo de 2.000.000 de euros.</t>
  </si>
  <si>
    <t>42.3.c) 3.º La participación mínima por entidad será del 10 % del presupuesto total del proyecto.</t>
  </si>
  <si>
    <t>1 a) 1º Serán financiables los costes de adquisición de aparatos y equipos nuevos siempre que se dediquen en exclusiva al proyecto y su vida útil se agote durante el periodo de ejecución del mismo.</t>
  </si>
  <si>
    <t xml:space="preserve">3.º No serán financiables los costes del personal propio ni los de amortización de aparatos y equipos usados cuando estos hayan sido financiados con fondos públicos.
</t>
  </si>
  <si>
    <r>
      <rPr>
        <b/>
        <sz val="11"/>
        <color indexed="10"/>
        <rFont val="Calibri"/>
        <family val="2"/>
      </rPr>
      <t>Artículo 44. Conceptos financiables.</t>
    </r>
    <r>
      <rPr>
        <sz val="11"/>
        <color theme="1"/>
        <rFont val="Calibri"/>
        <family val="2"/>
      </rPr>
      <t xml:space="preserve">
</t>
    </r>
  </si>
  <si>
    <t xml:space="preserve">4.º Aunque no sean financiables, los costes de personal propio deberán incluirse obligatoriamente en el presupuesto del proyecto dentro de la solicitud para que computen en relación a los requisitos de cuantía y de participación indicados en el artículo 42.3.a) y c). </t>
  </si>
  <si>
    <t>AUDITORIA DE CUENTAS.- Artículo 9.2.d.  MAX 2500,- EUROS</t>
  </si>
  <si>
    <r>
      <t xml:space="preserve">7. </t>
    </r>
    <r>
      <rPr>
        <sz val="11"/>
        <color indexed="10"/>
        <rFont val="Calibri"/>
        <family val="2"/>
      </rPr>
      <t>No serán subvencionables</t>
    </r>
    <r>
      <rPr>
        <sz val="11"/>
        <color theme="1"/>
        <rFont val="Calibri"/>
        <family val="2"/>
      </rPr>
      <t>, entre otros, los siguientes gastos:
a) Dispositivos y licencias informáticas de uso genérico.
b) Los gastos de difusión de resultados.
c) Las asistencias a congresos o jornadas.
d) Gastos derivados de publicaciones.
e) Suscripciones a publicaciones o revistas científicas.
f) Estudios de mercado o de viabilidad.
g) Los costes de adquisición, mantenimiento o estudio de patentes</t>
    </r>
  </si>
  <si>
    <r>
      <rPr>
        <b/>
        <sz val="8"/>
        <color indexed="10"/>
        <rFont val="Calibri"/>
        <family val="2"/>
      </rPr>
      <t>N7</t>
    </r>
    <r>
      <rPr>
        <sz val="8"/>
        <color indexed="8"/>
        <rFont val="Calibri"/>
        <family val="2"/>
      </rPr>
      <t xml:space="preserve">:  </t>
    </r>
    <r>
      <rPr>
        <sz val="8"/>
        <color indexed="10"/>
        <rFont val="Calibri"/>
        <family val="2"/>
      </rPr>
      <t>No serán subvencionables, entre otros, los siguientes gastos:</t>
    </r>
    <r>
      <rPr>
        <sz val="8"/>
        <color indexed="8"/>
        <rFont val="Calibri"/>
        <family val="2"/>
      </rPr>
      <t xml:space="preserve">
a) Dispositivos y licencias informáticas de uso genérico.
b) Los gastos de difusión de resultados.
c) Las asistencias a congresos o jornadas.
d) Gastos derivados de publicaciones.
e) Suscripciones a publicaciones o revistas científicas.
f) Estudios de mercado o de viabilidad.
g) Los costes de adquisición, mantenimiento o estudio de patentes</t>
    </r>
  </si>
  <si>
    <t>Viajes</t>
  </si>
  <si>
    <r>
      <t xml:space="preserve">OTROS GASTOS DIRECTOS.- Artículo 9.2.f. </t>
    </r>
    <r>
      <rPr>
        <b/>
        <sz val="8"/>
        <color indexed="10"/>
        <rFont val="Calibri"/>
        <family val="2"/>
      </rPr>
      <t xml:space="preserve"> (N7)</t>
    </r>
  </si>
  <si>
    <r>
      <rPr>
        <b/>
        <sz val="8"/>
        <color indexed="10"/>
        <rFont val="Calibri"/>
        <family val="2"/>
      </rPr>
      <t>N6</t>
    </r>
    <r>
      <rPr>
        <sz val="8"/>
        <color indexed="8"/>
        <rFont val="Calibri"/>
        <family val="2"/>
      </rPr>
      <t xml:space="preserve">: </t>
    </r>
    <r>
      <rPr>
        <sz val="8"/>
        <color indexed="10"/>
        <rFont val="Calibri"/>
        <family val="2"/>
      </rPr>
      <t>Solamente puede anotar esta partida en el presupuesto la entidad que coordina la solicitud</t>
    </r>
    <r>
      <rPr>
        <sz val="8"/>
        <color indexed="8"/>
        <rFont val="Calibri"/>
        <family val="2"/>
      </rPr>
      <t>. MAX 20000 EUROS siempre que no formen parte de los costes generales de la entidad</t>
    </r>
  </si>
  <si>
    <r>
      <rPr>
        <b/>
        <sz val="8"/>
        <color indexed="10"/>
        <rFont val="Calibri"/>
        <family val="2"/>
      </rPr>
      <t>N.1</t>
    </r>
    <r>
      <rPr>
        <sz val="8"/>
        <color indexed="8"/>
        <rFont val="Calibri"/>
        <family val="2"/>
      </rPr>
      <t>: se indicará "C" para compra normal ó "L" para compra mediante leasing o similar. Si el modo de adquisición es leasing, debe indicarse la suma de las cuotas a pagar en cada año</t>
    </r>
  </si>
  <si>
    <r>
      <rPr>
        <b/>
        <sz val="8"/>
        <color indexed="10"/>
        <rFont val="Calibri"/>
        <family val="2"/>
      </rPr>
      <t>N3</t>
    </r>
    <r>
      <rPr>
        <sz val="8"/>
        <color indexed="8"/>
        <rFont val="Calibri"/>
        <family val="2"/>
      </rPr>
      <t>: se ha diseñado una fórmula que en base al tipo de categoría laboral seleccionado y el Nº de horas incrridas, calcula el coste horario de las jhhoras invertidas.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</si>
</sst>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&quot;€&quot;_-;\-* #,##0.0\ &quot;€&quot;_-;_-* &quot;-&quot;??\ &quot;€&quot;_-;_-@_-"/>
    <numFmt numFmtId="167" formatCode="[$-C0A]dddd\,\ dd&quot; de &quot;mmmm&quot; de &quot;yyyy"/>
    <numFmt numFmtId="168" formatCode="#,##0.00\ &quot;€&quot;"/>
    <numFmt numFmtId="169" formatCode="0.0"/>
    <numFmt numFmtId="170" formatCode="0.00000"/>
    <numFmt numFmtId="171" formatCode="0.0000"/>
    <numFmt numFmtId="172" formatCode="0.000"/>
    <numFmt numFmtId="173" formatCode="#,##0_ ;\-#,##0\ "/>
    <numFmt numFmtId="174" formatCode="#,##0.0_ ;\-#,##0.0\ "/>
    <numFmt numFmtId="175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color indexed="51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17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b/>
      <sz val="8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wrapText="1"/>
    </xf>
    <xf numFmtId="0" fontId="49" fillId="7" borderId="10" xfId="0" applyFont="1" applyFill="1" applyBorder="1" applyAlignment="1">
      <alignment wrapText="1"/>
    </xf>
    <xf numFmtId="0" fontId="50" fillId="7" borderId="10" xfId="0" applyFont="1" applyFill="1" applyBorder="1" applyAlignment="1">
      <alignment wrapText="1"/>
    </xf>
    <xf numFmtId="0" fontId="49" fillId="0" borderId="10" xfId="0" applyFont="1" applyBorder="1" applyAlignment="1" applyProtection="1">
      <alignment wrapText="1"/>
      <protection locked="0"/>
    </xf>
    <xf numFmtId="0" fontId="49" fillId="0" borderId="0" xfId="0" applyFont="1" applyAlignment="1">
      <alignment wrapText="1"/>
    </xf>
    <xf numFmtId="0" fontId="49" fillId="0" borderId="11" xfId="0" applyFont="1" applyBorder="1" applyAlignment="1" applyProtection="1">
      <alignment horizontal="center" wrapText="1"/>
      <protection locked="0"/>
    </xf>
    <xf numFmtId="0" fontId="49" fillId="0" borderId="10" xfId="0" applyFont="1" applyBorder="1" applyAlignment="1">
      <alignment wrapText="1"/>
    </xf>
    <xf numFmtId="0" fontId="27" fillId="0" borderId="10" xfId="0" applyFont="1" applyFill="1" applyBorder="1" applyAlignment="1" applyProtection="1">
      <alignment wrapText="1"/>
      <protection locked="0"/>
    </xf>
    <xf numFmtId="0" fontId="27" fillId="7" borderId="10" xfId="0" applyFont="1" applyFill="1" applyBorder="1" applyAlignment="1">
      <alignment wrapText="1"/>
    </xf>
    <xf numFmtId="0" fontId="49" fillId="13" borderId="10" xfId="0" applyFont="1" applyFill="1" applyBorder="1" applyAlignment="1">
      <alignment wrapText="1"/>
    </xf>
    <xf numFmtId="2" fontId="49" fillId="34" borderId="1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10" xfId="0" applyFont="1" applyFill="1" applyBorder="1" applyAlignment="1" applyProtection="1">
      <alignment wrapText="1"/>
      <protection locked="0"/>
    </xf>
    <xf numFmtId="0" fontId="49" fillId="35" borderId="10" xfId="0" applyFont="1" applyFill="1" applyBorder="1" applyAlignment="1">
      <alignment wrapText="1"/>
    </xf>
    <xf numFmtId="0" fontId="49" fillId="0" borderId="0" xfId="0" applyFont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50" fillId="33" borderId="12" xfId="0" applyFont="1" applyFill="1" applyBorder="1" applyAlignment="1">
      <alignment wrapText="1"/>
    </xf>
    <xf numFmtId="0" fontId="49" fillId="0" borderId="12" xfId="0" applyFont="1" applyBorder="1" applyAlignment="1" applyProtection="1">
      <alignment wrapText="1"/>
      <protection locked="0"/>
    </xf>
    <xf numFmtId="0" fontId="49" fillId="8" borderId="10" xfId="0" applyFont="1" applyFill="1" applyBorder="1" applyAlignment="1">
      <alignment wrapText="1"/>
    </xf>
    <xf numFmtId="0" fontId="49" fillId="36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173" fontId="49" fillId="0" borderId="0" xfId="0" applyNumberFormat="1" applyFont="1" applyFill="1" applyBorder="1" applyAlignment="1">
      <alignment wrapText="1"/>
    </xf>
    <xf numFmtId="1" fontId="27" fillId="0" borderId="10" xfId="0" applyNumberFormat="1" applyFont="1" applyFill="1" applyBorder="1" applyAlignment="1">
      <alignment wrapText="1"/>
    </xf>
    <xf numFmtId="1" fontId="49" fillId="13" borderId="1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1" fontId="27" fillId="0" borderId="0" xfId="0" applyNumberFormat="1" applyFont="1" applyFill="1" applyBorder="1" applyAlignment="1">
      <alignment wrapText="1"/>
    </xf>
    <xf numFmtId="1" fontId="49" fillId="0" borderId="0" xfId="0" applyNumberFormat="1" applyFont="1" applyFill="1" applyBorder="1" applyAlignment="1">
      <alignment wrapText="1"/>
    </xf>
    <xf numFmtId="3" fontId="49" fillId="13" borderId="10" xfId="0" applyNumberFormat="1" applyFont="1" applyFill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 wrapText="1"/>
    </xf>
    <xf numFmtId="44" fontId="49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44" fontId="49" fillId="0" borderId="0" xfId="0" applyNumberFormat="1" applyFont="1" applyFill="1" applyBorder="1" applyAlignment="1">
      <alignment wrapText="1"/>
    </xf>
    <xf numFmtId="0" fontId="49" fillId="4" borderId="10" xfId="0" applyFont="1" applyFill="1" applyBorder="1" applyAlignment="1">
      <alignment wrapText="1"/>
    </xf>
    <xf numFmtId="0" fontId="52" fillId="4" borderId="10" xfId="0" applyFont="1" applyFill="1" applyBorder="1" applyAlignment="1">
      <alignment wrapText="1"/>
    </xf>
    <xf numFmtId="3" fontId="49" fillId="4" borderId="10" xfId="0" applyNumberFormat="1" applyFont="1" applyFill="1" applyBorder="1" applyAlignment="1">
      <alignment wrapText="1"/>
    </xf>
    <xf numFmtId="44" fontId="49" fillId="0" borderId="13" xfId="0" applyNumberFormat="1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49" fillId="37" borderId="0" xfId="0" applyFont="1" applyFill="1" applyAlignment="1">
      <alignment wrapText="1"/>
    </xf>
    <xf numFmtId="0" fontId="49" fillId="0" borderId="10" xfId="0" applyFont="1" applyBorder="1" applyAlignment="1" applyProtection="1">
      <alignment horizontal="center" wrapText="1"/>
      <protection locked="0"/>
    </xf>
    <xf numFmtId="0" fontId="52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7" fillId="13" borderId="10" xfId="0" applyFont="1" applyFill="1" applyBorder="1" applyAlignment="1">
      <alignment wrapText="1"/>
    </xf>
    <xf numFmtId="0" fontId="49" fillId="13" borderId="10" xfId="0" applyFont="1" applyFill="1" applyBorder="1" applyAlignment="1" applyProtection="1">
      <alignment wrapText="1"/>
      <protection locked="0"/>
    </xf>
    <xf numFmtId="175" fontId="49" fillId="0" borderId="0" xfId="0" applyNumberFormat="1" applyFont="1" applyBorder="1" applyAlignment="1">
      <alignment wrapText="1"/>
    </xf>
    <xf numFmtId="2" fontId="49" fillId="4" borderId="10" xfId="0" applyNumberFormat="1" applyFont="1" applyFill="1" applyBorder="1" applyAlignment="1">
      <alignment wrapText="1"/>
    </xf>
    <xf numFmtId="2" fontId="49" fillId="13" borderId="10" xfId="49" applyNumberFormat="1" applyFont="1" applyFill="1" applyBorder="1" applyAlignment="1">
      <alignment wrapText="1"/>
    </xf>
    <xf numFmtId="173" fontId="49" fillId="13" borderId="10" xfId="51" applyNumberFormat="1" applyFont="1" applyFill="1" applyBorder="1" applyAlignment="1">
      <alignment wrapText="1"/>
    </xf>
    <xf numFmtId="175" fontId="49" fillId="4" borderId="10" xfId="51" applyNumberFormat="1" applyFont="1" applyFill="1" applyBorder="1" applyAlignment="1">
      <alignment wrapText="1"/>
    </xf>
    <xf numFmtId="173" fontId="49" fillId="4" borderId="10" xfId="51" applyNumberFormat="1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49" fillId="19" borderId="10" xfId="0" applyFont="1" applyFill="1" applyBorder="1" applyAlignment="1">
      <alignment wrapText="1"/>
    </xf>
    <xf numFmtId="3" fontId="49" fillId="19" borderId="10" xfId="49" applyNumberFormat="1" applyFont="1" applyFill="1" applyBorder="1" applyAlignment="1">
      <alignment wrapText="1"/>
    </xf>
    <xf numFmtId="2" fontId="49" fillId="19" borderId="10" xfId="49" applyNumberFormat="1" applyFont="1" applyFill="1" applyBorder="1" applyAlignment="1">
      <alignment wrapText="1"/>
    </xf>
    <xf numFmtId="0" fontId="50" fillId="19" borderId="10" xfId="0" applyFont="1" applyFill="1" applyBorder="1" applyAlignment="1">
      <alignment wrapText="1"/>
    </xf>
    <xf numFmtId="3" fontId="50" fillId="19" borderId="10" xfId="49" applyNumberFormat="1" applyFont="1" applyFill="1" applyBorder="1" applyAlignment="1">
      <alignment wrapText="1"/>
    </xf>
    <xf numFmtId="2" fontId="50" fillId="19" borderId="10" xfId="49" applyNumberFormat="1" applyFont="1" applyFill="1" applyBorder="1" applyAlignment="1">
      <alignment wrapText="1"/>
    </xf>
    <xf numFmtId="0" fontId="51" fillId="0" borderId="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wrapText="1"/>
    </xf>
    <xf numFmtId="0" fontId="49" fillId="0" borderId="10" xfId="0" applyFont="1" applyBorder="1" applyAlignment="1" applyProtection="1">
      <alignment horizontal="left" wrapText="1"/>
      <protection locked="0"/>
    </xf>
    <xf numFmtId="0" fontId="50" fillId="7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49" fillId="0" borderId="12" xfId="0" applyFont="1" applyBorder="1" applyAlignment="1" applyProtection="1">
      <alignment horizontal="left" wrapText="1"/>
      <protection locked="0"/>
    </xf>
    <xf numFmtId="0" fontId="49" fillId="0" borderId="10" xfId="0" applyFont="1" applyFill="1" applyBorder="1" applyAlignment="1" applyProtection="1">
      <alignment horizontal="left" wrapText="1"/>
      <protection locked="0"/>
    </xf>
    <xf numFmtId="0" fontId="49" fillId="0" borderId="10" xfId="0" applyFont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49" fillId="33" borderId="16" xfId="0" applyFont="1" applyFill="1" applyBorder="1" applyAlignment="1">
      <alignment horizontal="left" wrapText="1"/>
    </xf>
    <xf numFmtId="0" fontId="27" fillId="0" borderId="10" xfId="0" applyFont="1" applyFill="1" applyBorder="1" applyAlignment="1" applyProtection="1">
      <alignment horizontal="left" wrapText="1"/>
      <protection locked="0"/>
    </xf>
    <xf numFmtId="0" fontId="49" fillId="13" borderId="10" xfId="0" applyFont="1" applyFill="1" applyBorder="1" applyAlignment="1">
      <alignment horizontal="left" wrapText="1"/>
    </xf>
    <xf numFmtId="0" fontId="50" fillId="13" borderId="14" xfId="0" applyFont="1" applyFill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4" borderId="10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3" fontId="50" fillId="19" borderId="10" xfId="49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36" borderId="10" xfId="0" applyFont="1" applyFill="1" applyBorder="1" applyAlignment="1">
      <alignment horizontal="left" wrapText="1"/>
    </xf>
    <xf numFmtId="0" fontId="49" fillId="8" borderId="10" xfId="0" applyFont="1" applyFill="1" applyBorder="1" applyAlignment="1">
      <alignment horizontal="left" wrapText="1"/>
    </xf>
    <xf numFmtId="49" fontId="27" fillId="8" borderId="10" xfId="0" applyNumberFormat="1" applyFont="1" applyFill="1" applyBorder="1" applyAlignment="1" applyProtection="1">
      <alignment horizontal="left" wrapText="1"/>
      <protection/>
    </xf>
    <xf numFmtId="0" fontId="49" fillId="19" borderId="10" xfId="0" applyFont="1" applyFill="1" applyBorder="1" applyAlignment="1">
      <alignment horizontal="left" wrapText="1"/>
    </xf>
    <xf numFmtId="0" fontId="49" fillId="19" borderId="10" xfId="0" applyFont="1" applyFill="1" applyBorder="1" applyAlignment="1">
      <alignment horizontal="center" wrapText="1"/>
    </xf>
    <xf numFmtId="0" fontId="50" fillId="19" borderId="1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wrapText="1"/>
    </xf>
    <xf numFmtId="0" fontId="49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9" fillId="0" borderId="11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9" fillId="33" borderId="11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0" fillId="33" borderId="11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50" fillId="33" borderId="10" xfId="0" applyFont="1" applyFill="1" applyBorder="1" applyAlignment="1">
      <alignment horizontal="left" wrapText="1"/>
    </xf>
    <xf numFmtId="0" fontId="49" fillId="33" borderId="18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9" fillId="4" borderId="10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wrapText="1"/>
    </xf>
    <xf numFmtId="0" fontId="50" fillId="33" borderId="15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0" fillId="13" borderId="10" xfId="0" applyFont="1" applyFill="1" applyBorder="1" applyAlignment="1">
      <alignment wrapText="1"/>
    </xf>
    <xf numFmtId="0" fontId="49" fillId="33" borderId="16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50" fillId="33" borderId="11" xfId="0" applyFont="1" applyFill="1" applyBorder="1" applyAlignment="1">
      <alignment wrapText="1"/>
    </xf>
    <xf numFmtId="0" fontId="49" fillId="33" borderId="16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zoomScale="112" zoomScaleNormal="112" zoomScalePageLayoutView="0" workbookViewId="0" topLeftCell="A136">
      <selection activeCell="A124" sqref="A124:J124"/>
    </sheetView>
  </sheetViews>
  <sheetFormatPr defaultColWidth="11.421875" defaultRowHeight="15"/>
  <cols>
    <col min="1" max="1" width="28.8515625" style="88" customWidth="1"/>
    <col min="2" max="3" width="10.7109375" style="5" customWidth="1"/>
    <col min="4" max="4" width="25.00390625" style="5" customWidth="1"/>
    <col min="5" max="17" width="10.7109375" style="5" customWidth="1"/>
    <col min="18" max="16384" width="11.421875" style="5" customWidth="1"/>
  </cols>
  <sheetData>
    <row r="1" spans="1:13" s="40" customFormat="1" ht="11.25">
      <c r="A1" s="125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7" customFormat="1" ht="11.25">
      <c r="A2" s="6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2" customFormat="1" ht="15">
      <c r="A3" s="136" t="s">
        <v>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5" spans="1:7" ht="11.25">
      <c r="A5" s="109" t="s">
        <v>46</v>
      </c>
      <c r="B5" s="128"/>
      <c r="C5" s="128"/>
      <c r="D5" s="128"/>
      <c r="E5" s="128"/>
      <c r="F5" s="128"/>
      <c r="G5" s="129"/>
    </row>
    <row r="6" spans="1:6" ht="33.75">
      <c r="A6" s="69" t="s">
        <v>4</v>
      </c>
      <c r="B6" s="1" t="s">
        <v>56</v>
      </c>
      <c r="C6" s="1" t="s">
        <v>65</v>
      </c>
      <c r="D6" s="1" t="s">
        <v>66</v>
      </c>
      <c r="E6" s="1" t="s">
        <v>67</v>
      </c>
      <c r="F6" s="1" t="s">
        <v>0</v>
      </c>
    </row>
    <row r="7" spans="1:6" ht="11.25">
      <c r="A7" s="70"/>
      <c r="B7" s="4"/>
      <c r="C7" s="4"/>
      <c r="D7" s="4"/>
      <c r="E7" s="4"/>
      <c r="F7" s="2">
        <f aca="true" t="shared" si="0" ref="F7:F14">SUM(C7:E7)</f>
        <v>0</v>
      </c>
    </row>
    <row r="8" spans="1:6" ht="11.25">
      <c r="A8" s="70"/>
      <c r="B8" s="4"/>
      <c r="C8" s="4"/>
      <c r="D8" s="4"/>
      <c r="E8" s="4"/>
      <c r="F8" s="2">
        <f t="shared" si="0"/>
        <v>0</v>
      </c>
    </row>
    <row r="9" spans="1:6" ht="11.25">
      <c r="A9" s="70"/>
      <c r="B9" s="4"/>
      <c r="C9" s="4"/>
      <c r="D9" s="4"/>
      <c r="E9" s="4"/>
      <c r="F9" s="2">
        <f t="shared" si="0"/>
        <v>0</v>
      </c>
    </row>
    <row r="10" spans="1:6" ht="11.25">
      <c r="A10" s="70"/>
      <c r="B10" s="4"/>
      <c r="C10" s="4"/>
      <c r="D10" s="4"/>
      <c r="E10" s="4"/>
      <c r="F10" s="2">
        <f t="shared" si="0"/>
        <v>0</v>
      </c>
    </row>
    <row r="11" spans="1:6" ht="11.25">
      <c r="A11" s="70"/>
      <c r="B11" s="4"/>
      <c r="C11" s="4"/>
      <c r="D11" s="4"/>
      <c r="E11" s="4"/>
      <c r="F11" s="2">
        <f t="shared" si="0"/>
        <v>0</v>
      </c>
    </row>
    <row r="12" spans="1:6" ht="11.25">
      <c r="A12" s="70"/>
      <c r="B12" s="4"/>
      <c r="C12" s="4"/>
      <c r="D12" s="4"/>
      <c r="E12" s="4"/>
      <c r="F12" s="2">
        <f t="shared" si="0"/>
        <v>0</v>
      </c>
    </row>
    <row r="13" spans="1:6" ht="11.25">
      <c r="A13" s="70"/>
      <c r="B13" s="4"/>
      <c r="C13" s="4"/>
      <c r="D13" s="4"/>
      <c r="E13" s="4"/>
      <c r="F13" s="2">
        <f t="shared" si="0"/>
        <v>0</v>
      </c>
    </row>
    <row r="14" spans="1:6" ht="11.25">
      <c r="A14" s="70"/>
      <c r="B14" s="4"/>
      <c r="C14" s="4"/>
      <c r="D14" s="4"/>
      <c r="E14" s="4"/>
      <c r="F14" s="2">
        <f t="shared" si="0"/>
        <v>0</v>
      </c>
    </row>
    <row r="15" spans="1:6" ht="11.25">
      <c r="A15" s="71" t="s">
        <v>26</v>
      </c>
      <c r="B15" s="3"/>
      <c r="C15" s="3">
        <f>SUM(C7:C14)</f>
        <v>0</v>
      </c>
      <c r="D15" s="3">
        <f>SUM(D7:D14)</f>
        <v>0</v>
      </c>
      <c r="E15" s="3">
        <f>SUM(E7:E14)</f>
        <v>0</v>
      </c>
      <c r="F15" s="3">
        <f>SUM(F7:F14)</f>
        <v>0</v>
      </c>
    </row>
    <row r="19" spans="1:7" ht="11.25">
      <c r="A19" s="111" t="s">
        <v>25</v>
      </c>
      <c r="B19" s="111"/>
      <c r="C19" s="111"/>
      <c r="D19" s="111"/>
      <c r="E19" s="111"/>
      <c r="F19" s="111"/>
      <c r="G19" s="111"/>
    </row>
    <row r="20" spans="1:6" ht="11.25">
      <c r="A20" s="72" t="s">
        <v>18</v>
      </c>
      <c r="B20" s="18" t="s">
        <v>17</v>
      </c>
      <c r="C20" s="1" t="s">
        <v>65</v>
      </c>
      <c r="D20" s="1" t="s">
        <v>66</v>
      </c>
      <c r="E20" s="1" t="s">
        <v>67</v>
      </c>
      <c r="F20" s="18" t="s">
        <v>0</v>
      </c>
    </row>
    <row r="21" spans="1:6" ht="11.25">
      <c r="A21" s="73"/>
      <c r="B21" s="19"/>
      <c r="C21" s="19"/>
      <c r="D21" s="19"/>
      <c r="E21" s="19"/>
      <c r="F21" s="2">
        <f aca="true" t="shared" si="1" ref="F21:F28">SUM(C21:E21)</f>
        <v>0</v>
      </c>
    </row>
    <row r="22" spans="1:6" ht="11.25">
      <c r="A22" s="70"/>
      <c r="B22" s="19"/>
      <c r="C22" s="4"/>
      <c r="D22" s="4"/>
      <c r="E22" s="4"/>
      <c r="F22" s="2">
        <f t="shared" si="1"/>
        <v>0</v>
      </c>
    </row>
    <row r="23" spans="1:6" ht="11.25">
      <c r="A23" s="70"/>
      <c r="B23" s="19"/>
      <c r="C23" s="4"/>
      <c r="D23" s="4"/>
      <c r="E23" s="4"/>
      <c r="F23" s="2">
        <f t="shared" si="1"/>
        <v>0</v>
      </c>
    </row>
    <row r="24" spans="1:6" ht="11.25">
      <c r="A24" s="70"/>
      <c r="B24" s="4"/>
      <c r="C24" s="4"/>
      <c r="D24" s="4"/>
      <c r="E24" s="4"/>
      <c r="F24" s="2">
        <f t="shared" si="1"/>
        <v>0</v>
      </c>
    </row>
    <row r="25" spans="1:6" ht="11.25">
      <c r="A25" s="70"/>
      <c r="B25" s="4"/>
      <c r="C25" s="4"/>
      <c r="D25" s="4"/>
      <c r="E25" s="4"/>
      <c r="F25" s="2">
        <f t="shared" si="1"/>
        <v>0</v>
      </c>
    </row>
    <row r="26" spans="1:6" ht="11.25">
      <c r="A26" s="74"/>
      <c r="B26" s="13"/>
      <c r="C26" s="13"/>
      <c r="D26" s="13"/>
      <c r="E26" s="13"/>
      <c r="F26" s="2">
        <f t="shared" si="1"/>
        <v>0</v>
      </c>
    </row>
    <row r="27" spans="1:6" ht="11.25">
      <c r="A27" s="74"/>
      <c r="B27" s="13"/>
      <c r="C27" s="13"/>
      <c r="D27" s="13"/>
      <c r="E27" s="13"/>
      <c r="F27" s="2">
        <f t="shared" si="1"/>
        <v>0</v>
      </c>
    </row>
    <row r="28" spans="1:6" ht="11.25">
      <c r="A28" s="70"/>
      <c r="B28" s="4"/>
      <c r="C28" s="4"/>
      <c r="D28" s="4"/>
      <c r="E28" s="4"/>
      <c r="F28" s="2">
        <f t="shared" si="1"/>
        <v>0</v>
      </c>
    </row>
    <row r="29" spans="1:6" ht="11.25">
      <c r="A29" s="71" t="s">
        <v>27</v>
      </c>
      <c r="B29" s="3"/>
      <c r="C29" s="3">
        <f>SUM(C21:C28)</f>
        <v>0</v>
      </c>
      <c r="D29" s="3">
        <f>SUM(D21:D28)</f>
        <v>0</v>
      </c>
      <c r="E29" s="3">
        <f>SUM(E21:E28)</f>
        <v>0</v>
      </c>
      <c r="F29" s="3">
        <f>SUM(F21:F28)</f>
        <v>0</v>
      </c>
    </row>
    <row r="34" spans="1:18" ht="15">
      <c r="A34" s="138" t="s">
        <v>31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43"/>
    </row>
    <row r="35" spans="1:15" ht="15">
      <c r="A35" s="139" t="s">
        <v>60</v>
      </c>
      <c r="B35" s="134" t="s">
        <v>12</v>
      </c>
      <c r="C35" s="112" t="s">
        <v>57</v>
      </c>
      <c r="D35" s="113"/>
      <c r="E35" s="130" t="s">
        <v>68</v>
      </c>
      <c r="F35" s="131"/>
      <c r="G35" s="132"/>
      <c r="H35" s="130" t="s">
        <v>69</v>
      </c>
      <c r="I35" s="131"/>
      <c r="J35" s="132"/>
      <c r="K35" s="130" t="s">
        <v>70</v>
      </c>
      <c r="L35" s="131"/>
      <c r="M35" s="132"/>
      <c r="N35" s="130" t="s">
        <v>19</v>
      </c>
      <c r="O35" s="132"/>
    </row>
    <row r="36" spans="1:15" ht="22.5">
      <c r="A36" s="140"/>
      <c r="B36" s="135"/>
      <c r="C36" s="114"/>
      <c r="D36" s="115"/>
      <c r="E36" s="7" t="s">
        <v>1</v>
      </c>
      <c r="F36" s="7" t="s">
        <v>48</v>
      </c>
      <c r="G36" s="7" t="s">
        <v>47</v>
      </c>
      <c r="H36" s="7" t="s">
        <v>1</v>
      </c>
      <c r="I36" s="7" t="s">
        <v>48</v>
      </c>
      <c r="J36" s="7" t="s">
        <v>47</v>
      </c>
      <c r="K36" s="7" t="s">
        <v>1</v>
      </c>
      <c r="L36" s="7" t="s">
        <v>48</v>
      </c>
      <c r="M36" s="7" t="s">
        <v>47</v>
      </c>
      <c r="N36" s="7" t="s">
        <v>49</v>
      </c>
      <c r="O36" s="7" t="s">
        <v>47</v>
      </c>
    </row>
    <row r="37" spans="1:15" ht="15">
      <c r="A37" s="75"/>
      <c r="B37" s="41"/>
      <c r="C37" s="104" t="s">
        <v>50</v>
      </c>
      <c r="D37" s="105"/>
      <c r="E37" s="8"/>
      <c r="F37" s="9">
        <f>VLOOKUP($C37,Formulario_2021!$A$129:$B$137,2,FALSE)</f>
        <v>43.919999999999995</v>
      </c>
      <c r="G37" s="2">
        <f>+E37*F37</f>
        <v>0</v>
      </c>
      <c r="H37" s="8"/>
      <c r="I37" s="9">
        <f>VLOOKUP($C37,Formulario_2021!$A$129:$B$137,2,FALSE)</f>
        <v>43.919999999999995</v>
      </c>
      <c r="J37" s="2">
        <f>+H37*I37</f>
        <v>0</v>
      </c>
      <c r="K37" s="8"/>
      <c r="L37" s="9">
        <f>VLOOKUP($C37,Formulario_2021!$A$129:$B$137,2,FALSE)</f>
        <v>43.919999999999995</v>
      </c>
      <c r="M37" s="2">
        <f>+K37*L37</f>
        <v>0</v>
      </c>
      <c r="N37" s="2">
        <f>SUM(E37,H37,K37)</f>
        <v>0</v>
      </c>
      <c r="O37" s="2">
        <f>SUM(F37,I37,L37)</f>
        <v>131.76</v>
      </c>
    </row>
    <row r="38" spans="1:15" ht="15">
      <c r="A38" s="75"/>
      <c r="B38" s="41"/>
      <c r="C38" s="104" t="s">
        <v>52</v>
      </c>
      <c r="D38" s="105"/>
      <c r="E38" s="8"/>
      <c r="F38" s="9">
        <f>VLOOKUP($C38,Formulario_2021!$A$129:$B$137,2,FALSE)</f>
        <v>30.1</v>
      </c>
      <c r="G38" s="2">
        <f aca="true" t="shared" si="2" ref="G38:G52">+E38*F38</f>
        <v>0</v>
      </c>
      <c r="H38" s="8"/>
      <c r="I38" s="9">
        <f>VLOOKUP($C38,Formulario_2021!$A$129:$B$137,2,FALSE)</f>
        <v>30.1</v>
      </c>
      <c r="J38" s="2">
        <f aca="true" t="shared" si="3" ref="J38:J52">+H38*I38</f>
        <v>0</v>
      </c>
      <c r="K38" s="8"/>
      <c r="L38" s="9">
        <f>VLOOKUP($C38,Formulario_2021!$A$129:$B$137,2,FALSE)</f>
        <v>30.1</v>
      </c>
      <c r="M38" s="2">
        <f aca="true" t="shared" si="4" ref="M38:M52">+K38*L38</f>
        <v>0</v>
      </c>
      <c r="N38" s="2">
        <f aca="true" t="shared" si="5" ref="N38:N52">SUM(E38,H38,K38)</f>
        <v>0</v>
      </c>
      <c r="O38" s="2">
        <f aca="true" t="shared" si="6" ref="O38:O52">SUM(F38,I38,L38)</f>
        <v>90.30000000000001</v>
      </c>
    </row>
    <row r="39" spans="1:15" ht="15">
      <c r="A39" s="75"/>
      <c r="B39" s="41"/>
      <c r="C39" s="104" t="s">
        <v>52</v>
      </c>
      <c r="D39" s="105"/>
      <c r="E39" s="8"/>
      <c r="F39" s="9">
        <f>VLOOKUP($C39,Formulario_2021!$A$129:$B$137,2,FALSE)</f>
        <v>30.1</v>
      </c>
      <c r="G39" s="2">
        <f t="shared" si="2"/>
        <v>0</v>
      </c>
      <c r="H39" s="8"/>
      <c r="I39" s="9">
        <f>VLOOKUP($C39,Formulario_2021!$A$129:$B$137,2,FALSE)</f>
        <v>30.1</v>
      </c>
      <c r="J39" s="2">
        <f t="shared" si="3"/>
        <v>0</v>
      </c>
      <c r="K39" s="8"/>
      <c r="L39" s="9">
        <f>VLOOKUP($C39,Formulario_2021!$A$129:$B$137,2,FALSE)</f>
        <v>30.1</v>
      </c>
      <c r="M39" s="2">
        <f t="shared" si="4"/>
        <v>0</v>
      </c>
      <c r="N39" s="2">
        <f t="shared" si="5"/>
        <v>0</v>
      </c>
      <c r="O39" s="2">
        <f t="shared" si="6"/>
        <v>90.30000000000001</v>
      </c>
    </row>
    <row r="40" spans="1:15" ht="15">
      <c r="A40" s="75"/>
      <c r="B40" s="41"/>
      <c r="C40" s="104" t="s">
        <v>41</v>
      </c>
      <c r="D40" s="105"/>
      <c r="E40" s="8"/>
      <c r="F40" s="9">
        <f>VLOOKUP($C40,Formulario_2021!$A$129:$B$137,2,FALSE)</f>
        <v>5.89</v>
      </c>
      <c r="G40" s="2">
        <f t="shared" si="2"/>
        <v>0</v>
      </c>
      <c r="H40" s="8"/>
      <c r="I40" s="9">
        <f>VLOOKUP($C40,Formulario_2021!$A$129:$B$137,2,FALSE)</f>
        <v>5.89</v>
      </c>
      <c r="J40" s="2">
        <f t="shared" si="3"/>
        <v>0</v>
      </c>
      <c r="K40" s="8"/>
      <c r="L40" s="9">
        <f>VLOOKUP($C40,Formulario_2021!$A$129:$B$137,2,FALSE)</f>
        <v>5.89</v>
      </c>
      <c r="M40" s="2">
        <f t="shared" si="4"/>
        <v>0</v>
      </c>
      <c r="N40" s="2">
        <f t="shared" si="5"/>
        <v>0</v>
      </c>
      <c r="O40" s="2">
        <f t="shared" si="6"/>
        <v>17.669999999999998</v>
      </c>
    </row>
    <row r="41" spans="1:15" ht="15">
      <c r="A41" s="75"/>
      <c r="B41" s="41"/>
      <c r="C41" s="104" t="s">
        <v>41</v>
      </c>
      <c r="D41" s="105"/>
      <c r="E41" s="8"/>
      <c r="F41" s="9">
        <f>VLOOKUP($C41,Formulario_2021!$A$129:$B$137,2,FALSE)</f>
        <v>5.89</v>
      </c>
      <c r="G41" s="2">
        <f t="shared" si="2"/>
        <v>0</v>
      </c>
      <c r="H41" s="8"/>
      <c r="I41" s="9">
        <f>VLOOKUP($C41,Formulario_2021!$A$129:$B$137,2,FALSE)</f>
        <v>5.89</v>
      </c>
      <c r="J41" s="2">
        <f t="shared" si="3"/>
        <v>0</v>
      </c>
      <c r="K41" s="8"/>
      <c r="L41" s="9">
        <f>VLOOKUP($C41,Formulario_2021!$A$129:$B$137,2,FALSE)</f>
        <v>5.89</v>
      </c>
      <c r="M41" s="2">
        <f t="shared" si="4"/>
        <v>0</v>
      </c>
      <c r="N41" s="2">
        <f t="shared" si="5"/>
        <v>0</v>
      </c>
      <c r="O41" s="2">
        <f t="shared" si="6"/>
        <v>17.669999999999998</v>
      </c>
    </row>
    <row r="42" spans="1:15" ht="15">
      <c r="A42" s="75"/>
      <c r="B42" s="41"/>
      <c r="C42" s="104" t="s">
        <v>54</v>
      </c>
      <c r="D42" s="105"/>
      <c r="E42" s="8"/>
      <c r="F42" s="9">
        <f>VLOOKUP($C42,Formulario_2021!$A$129:$B$137,2,FALSE)</f>
        <v>33.61</v>
      </c>
      <c r="G42" s="2">
        <f t="shared" si="2"/>
        <v>0</v>
      </c>
      <c r="H42" s="8"/>
      <c r="I42" s="9">
        <f>VLOOKUP($C42,Formulario_2021!$A$129:$B$137,2,FALSE)</f>
        <v>33.61</v>
      </c>
      <c r="J42" s="2">
        <f t="shared" si="3"/>
        <v>0</v>
      </c>
      <c r="K42" s="8"/>
      <c r="L42" s="9">
        <f>VLOOKUP($C42,Formulario_2021!$A$129:$B$137,2,FALSE)</f>
        <v>33.61</v>
      </c>
      <c r="M42" s="2">
        <f t="shared" si="4"/>
        <v>0</v>
      </c>
      <c r="N42" s="2">
        <f t="shared" si="5"/>
        <v>0</v>
      </c>
      <c r="O42" s="2">
        <f t="shared" si="6"/>
        <v>100.83</v>
      </c>
    </row>
    <row r="43" spans="1:15" ht="15">
      <c r="A43" s="75"/>
      <c r="B43" s="41"/>
      <c r="C43" s="104" t="s">
        <v>41</v>
      </c>
      <c r="D43" s="105"/>
      <c r="E43" s="8"/>
      <c r="F43" s="9">
        <f>VLOOKUP($C43,Formulario_2021!$A$129:$B$137,2,FALSE)</f>
        <v>5.89</v>
      </c>
      <c r="G43" s="2">
        <f t="shared" si="2"/>
        <v>0</v>
      </c>
      <c r="H43" s="8"/>
      <c r="I43" s="9">
        <f>VLOOKUP($C43,Formulario_2021!$A$129:$B$137,2,FALSE)</f>
        <v>5.89</v>
      </c>
      <c r="J43" s="2">
        <f t="shared" si="3"/>
        <v>0</v>
      </c>
      <c r="K43" s="8"/>
      <c r="L43" s="9">
        <f>VLOOKUP($C43,Formulario_2021!$A$129:$B$137,2,FALSE)</f>
        <v>5.89</v>
      </c>
      <c r="M43" s="2">
        <f t="shared" si="4"/>
        <v>0</v>
      </c>
      <c r="N43" s="2">
        <f t="shared" si="5"/>
        <v>0</v>
      </c>
      <c r="O43" s="2">
        <f t="shared" si="6"/>
        <v>17.669999999999998</v>
      </c>
    </row>
    <row r="44" spans="1:15" ht="15">
      <c r="A44" s="75"/>
      <c r="B44" s="41"/>
      <c r="C44" s="104" t="s">
        <v>52</v>
      </c>
      <c r="D44" s="105"/>
      <c r="E44" s="8"/>
      <c r="F44" s="9">
        <f>VLOOKUP($C44,Formulario_2021!$A$129:$B$137,2,FALSE)</f>
        <v>30.1</v>
      </c>
      <c r="G44" s="2">
        <f t="shared" si="2"/>
        <v>0</v>
      </c>
      <c r="H44" s="8"/>
      <c r="I44" s="9">
        <f>VLOOKUP($C44,Formulario_2021!$A$129:$B$137,2,FALSE)</f>
        <v>30.1</v>
      </c>
      <c r="J44" s="2">
        <f t="shared" si="3"/>
        <v>0</v>
      </c>
      <c r="K44" s="8"/>
      <c r="L44" s="9">
        <f>VLOOKUP($C44,Formulario_2021!$A$129:$B$137,2,FALSE)</f>
        <v>30.1</v>
      </c>
      <c r="M44" s="2">
        <f t="shared" si="4"/>
        <v>0</v>
      </c>
      <c r="N44" s="2">
        <f t="shared" si="5"/>
        <v>0</v>
      </c>
      <c r="O44" s="2">
        <f t="shared" si="6"/>
        <v>90.30000000000001</v>
      </c>
    </row>
    <row r="45" spans="1:15" ht="15">
      <c r="A45" s="75"/>
      <c r="B45" s="41"/>
      <c r="C45" s="104" t="s">
        <v>53</v>
      </c>
      <c r="D45" s="105"/>
      <c r="E45" s="8"/>
      <c r="F45" s="9">
        <f>VLOOKUP($C45,Formulario_2021!$A$129:$B$137,2,FALSE)</f>
        <v>25.330000000000002</v>
      </c>
      <c r="G45" s="2">
        <f t="shared" si="2"/>
        <v>0</v>
      </c>
      <c r="H45" s="8"/>
      <c r="I45" s="9">
        <f>VLOOKUP($C45,Formulario_2021!$A$129:$B$137,2,FALSE)</f>
        <v>25.330000000000002</v>
      </c>
      <c r="J45" s="2">
        <f t="shared" si="3"/>
        <v>0</v>
      </c>
      <c r="K45" s="8"/>
      <c r="L45" s="9">
        <f>VLOOKUP($C45,Formulario_2021!$A$129:$B$137,2,FALSE)</f>
        <v>25.330000000000002</v>
      </c>
      <c r="M45" s="2">
        <f t="shared" si="4"/>
        <v>0</v>
      </c>
      <c r="N45" s="2">
        <f t="shared" si="5"/>
        <v>0</v>
      </c>
      <c r="O45" s="2">
        <f t="shared" si="6"/>
        <v>75.99000000000001</v>
      </c>
    </row>
    <row r="46" spans="1:15" ht="15">
      <c r="A46" s="75"/>
      <c r="B46" s="41"/>
      <c r="C46" s="104" t="s">
        <v>53</v>
      </c>
      <c r="D46" s="105"/>
      <c r="E46" s="8"/>
      <c r="F46" s="9">
        <f>VLOOKUP($C46,Formulario_2021!$A$129:$B$137,2,FALSE)</f>
        <v>25.330000000000002</v>
      </c>
      <c r="G46" s="2">
        <f t="shared" si="2"/>
        <v>0</v>
      </c>
      <c r="H46" s="8"/>
      <c r="I46" s="9">
        <f>VLOOKUP($C46,Formulario_2021!$A$129:$B$137,2,FALSE)</f>
        <v>25.330000000000002</v>
      </c>
      <c r="J46" s="2">
        <f t="shared" si="3"/>
        <v>0</v>
      </c>
      <c r="K46" s="8"/>
      <c r="L46" s="9">
        <f>VLOOKUP($C46,Formulario_2021!$A$129:$B$137,2,FALSE)</f>
        <v>25.330000000000002</v>
      </c>
      <c r="M46" s="2">
        <f t="shared" si="4"/>
        <v>0</v>
      </c>
      <c r="N46" s="2">
        <f t="shared" si="5"/>
        <v>0</v>
      </c>
      <c r="O46" s="2">
        <f t="shared" si="6"/>
        <v>75.99000000000001</v>
      </c>
    </row>
    <row r="47" spans="1:15" ht="15">
      <c r="A47" s="75"/>
      <c r="B47" s="41"/>
      <c r="C47" s="104" t="s">
        <v>42</v>
      </c>
      <c r="D47" s="105"/>
      <c r="E47" s="8"/>
      <c r="F47" s="9">
        <f>VLOOKUP($C47,Formulario_2021!$A$129:$B$137,2,FALSE)</f>
        <v>8.48</v>
      </c>
      <c r="G47" s="2">
        <f t="shared" si="2"/>
        <v>0</v>
      </c>
      <c r="H47" s="8"/>
      <c r="I47" s="9">
        <f>VLOOKUP($C47,Formulario_2021!$A$129:$B$137,2,FALSE)</f>
        <v>8.48</v>
      </c>
      <c r="J47" s="2">
        <f t="shared" si="3"/>
        <v>0</v>
      </c>
      <c r="K47" s="8"/>
      <c r="L47" s="9">
        <f>VLOOKUP($C47,Formulario_2021!$A$129:$B$137,2,FALSE)</f>
        <v>8.48</v>
      </c>
      <c r="M47" s="2">
        <f t="shared" si="4"/>
        <v>0</v>
      </c>
      <c r="N47" s="2">
        <f t="shared" si="5"/>
        <v>0</v>
      </c>
      <c r="O47" s="2">
        <f t="shared" si="6"/>
        <v>25.44</v>
      </c>
    </row>
    <row r="48" spans="1:15" ht="15">
      <c r="A48" s="75"/>
      <c r="B48" s="41"/>
      <c r="C48" s="104" t="s">
        <v>51</v>
      </c>
      <c r="D48" s="105"/>
      <c r="E48" s="8"/>
      <c r="F48" s="9">
        <f>VLOOKUP($C48,Formulario_2021!$A$129:$B$137,2,FALSE)</f>
        <v>31.07</v>
      </c>
      <c r="G48" s="2">
        <f t="shared" si="2"/>
        <v>0</v>
      </c>
      <c r="H48" s="8"/>
      <c r="I48" s="9">
        <f>VLOOKUP($C48,Formulario_2021!$A$129:$B$137,2,FALSE)</f>
        <v>31.07</v>
      </c>
      <c r="J48" s="2">
        <f t="shared" si="3"/>
        <v>0</v>
      </c>
      <c r="K48" s="8"/>
      <c r="L48" s="9">
        <f>VLOOKUP($C48,Formulario_2021!$A$129:$B$137,2,FALSE)</f>
        <v>31.07</v>
      </c>
      <c r="M48" s="2">
        <f t="shared" si="4"/>
        <v>0</v>
      </c>
      <c r="N48" s="2">
        <f t="shared" si="5"/>
        <v>0</v>
      </c>
      <c r="O48" s="2">
        <f t="shared" si="6"/>
        <v>93.21000000000001</v>
      </c>
    </row>
    <row r="49" spans="1:15" ht="15">
      <c r="A49" s="75"/>
      <c r="B49" s="41"/>
      <c r="C49" s="104" t="s">
        <v>41</v>
      </c>
      <c r="D49" s="105"/>
      <c r="E49" s="8"/>
      <c r="F49" s="9">
        <f>VLOOKUP($C49,Formulario_2021!$A$129:$B$137,2,FALSE)</f>
        <v>5.89</v>
      </c>
      <c r="G49" s="2">
        <f t="shared" si="2"/>
        <v>0</v>
      </c>
      <c r="H49" s="8"/>
      <c r="I49" s="9">
        <f>VLOOKUP($C49,Formulario_2021!$A$129:$B$137,2,FALSE)</f>
        <v>5.89</v>
      </c>
      <c r="J49" s="2">
        <f t="shared" si="3"/>
        <v>0</v>
      </c>
      <c r="K49" s="8"/>
      <c r="L49" s="9">
        <f>VLOOKUP($C49,Formulario_2021!$A$129:$B$137,2,FALSE)</f>
        <v>5.89</v>
      </c>
      <c r="M49" s="2">
        <f t="shared" si="4"/>
        <v>0</v>
      </c>
      <c r="N49" s="2">
        <f t="shared" si="5"/>
        <v>0</v>
      </c>
      <c r="O49" s="2">
        <f t="shared" si="6"/>
        <v>17.669999999999998</v>
      </c>
    </row>
    <row r="50" spans="1:15" ht="15">
      <c r="A50" s="75"/>
      <c r="B50" s="41"/>
      <c r="C50" s="104" t="s">
        <v>52</v>
      </c>
      <c r="D50" s="105"/>
      <c r="E50" s="8"/>
      <c r="F50" s="9">
        <f>VLOOKUP($C50,Formulario_2021!$A$129:$B$137,2,FALSE)</f>
        <v>30.1</v>
      </c>
      <c r="G50" s="2">
        <f t="shared" si="2"/>
        <v>0</v>
      </c>
      <c r="H50" s="8"/>
      <c r="I50" s="9">
        <f>VLOOKUP($C50,Formulario_2021!$A$129:$B$137,2,FALSE)</f>
        <v>30.1</v>
      </c>
      <c r="J50" s="2">
        <f t="shared" si="3"/>
        <v>0</v>
      </c>
      <c r="K50" s="8"/>
      <c r="L50" s="9">
        <f>VLOOKUP($C50,Formulario_2021!$A$129:$B$137,2,FALSE)</f>
        <v>30.1</v>
      </c>
      <c r="M50" s="2">
        <f t="shared" si="4"/>
        <v>0</v>
      </c>
      <c r="N50" s="2">
        <f t="shared" si="5"/>
        <v>0</v>
      </c>
      <c r="O50" s="2">
        <f t="shared" si="6"/>
        <v>90.30000000000001</v>
      </c>
    </row>
    <row r="51" spans="1:15" ht="15">
      <c r="A51" s="75"/>
      <c r="B51" s="41"/>
      <c r="C51" s="104" t="s">
        <v>51</v>
      </c>
      <c r="D51" s="105"/>
      <c r="E51" s="8"/>
      <c r="F51" s="9">
        <f>VLOOKUP($C51,Formulario_2021!$A$129:$B$137,2,FALSE)</f>
        <v>31.07</v>
      </c>
      <c r="G51" s="2">
        <f t="shared" si="2"/>
        <v>0</v>
      </c>
      <c r="H51" s="8"/>
      <c r="I51" s="9">
        <f>VLOOKUP($C51,Formulario_2021!$A$129:$B$137,2,FALSE)</f>
        <v>31.07</v>
      </c>
      <c r="J51" s="2">
        <f t="shared" si="3"/>
        <v>0</v>
      </c>
      <c r="K51" s="8"/>
      <c r="L51" s="9">
        <f>VLOOKUP($C51,Formulario_2021!$A$129:$B$137,2,FALSE)</f>
        <v>31.07</v>
      </c>
      <c r="M51" s="2">
        <f t="shared" si="4"/>
        <v>0</v>
      </c>
      <c r="N51" s="2">
        <f t="shared" si="5"/>
        <v>0</v>
      </c>
      <c r="O51" s="2">
        <f t="shared" si="6"/>
        <v>93.21000000000001</v>
      </c>
    </row>
    <row r="52" spans="1:15" ht="15">
      <c r="A52" s="75"/>
      <c r="B52" s="41"/>
      <c r="C52" s="104" t="s">
        <v>45</v>
      </c>
      <c r="D52" s="105"/>
      <c r="E52" s="8"/>
      <c r="F52" s="9">
        <f>VLOOKUP($C52,Formulario_2021!$A$129:$B$137,2,FALSE)</f>
        <v>43.919999999999995</v>
      </c>
      <c r="G52" s="2">
        <f t="shared" si="2"/>
        <v>0</v>
      </c>
      <c r="H52" s="8"/>
      <c r="I52" s="9">
        <f>VLOOKUP($C52,Formulario_2021!$A$129:$B$137,2,FALSE)</f>
        <v>43.919999999999995</v>
      </c>
      <c r="J52" s="2">
        <f t="shared" si="3"/>
        <v>0</v>
      </c>
      <c r="K52" s="8"/>
      <c r="L52" s="9">
        <f>VLOOKUP($C52,Formulario_2021!$A$129:$B$137,2,FALSE)</f>
        <v>43.919999999999995</v>
      </c>
      <c r="M52" s="2">
        <f t="shared" si="4"/>
        <v>0</v>
      </c>
      <c r="N52" s="2">
        <f t="shared" si="5"/>
        <v>0</v>
      </c>
      <c r="O52" s="2">
        <f t="shared" si="6"/>
        <v>131.76</v>
      </c>
    </row>
    <row r="53" spans="1:15" ht="15" customHeight="1">
      <c r="A53" s="133" t="s">
        <v>28</v>
      </c>
      <c r="B53" s="103"/>
      <c r="C53" s="103"/>
      <c r="D53" s="103"/>
      <c r="E53" s="10">
        <f>SUM(E37:E52)</f>
        <v>0</v>
      </c>
      <c r="F53" s="10"/>
      <c r="G53" s="10">
        <f>SUM(G37:G52)</f>
        <v>0</v>
      </c>
      <c r="H53" s="10">
        <f>SUM(H37:H52)</f>
        <v>0</v>
      </c>
      <c r="I53" s="10"/>
      <c r="J53" s="10">
        <f>SUM(J37:J52)</f>
        <v>0</v>
      </c>
      <c r="K53" s="10">
        <f>SUM(K37:K52)</f>
        <v>0</v>
      </c>
      <c r="L53" s="10"/>
      <c r="M53" s="10">
        <f>SUM(M37:M52)</f>
        <v>0</v>
      </c>
      <c r="N53" s="10">
        <f>SUM(N37:N52)</f>
        <v>0</v>
      </c>
      <c r="O53" s="10">
        <f>SUM(O37:O52)</f>
        <v>1160.0700000000002</v>
      </c>
    </row>
    <row r="54" spans="1:15" ht="15" customHeight="1">
      <c r="A54" s="102" t="s">
        <v>34</v>
      </c>
      <c r="B54" s="103"/>
      <c r="C54" s="103"/>
      <c r="D54" s="103"/>
      <c r="E54" s="22"/>
      <c r="F54" s="11"/>
      <c r="G54" s="22">
        <f>+G53*0.15</f>
        <v>0</v>
      </c>
      <c r="H54" s="22"/>
      <c r="I54" s="11"/>
      <c r="J54" s="22">
        <f>+J53*0.15</f>
        <v>0</v>
      </c>
      <c r="K54" s="22"/>
      <c r="L54" s="11"/>
      <c r="M54" s="22">
        <f>+M53*0.15</f>
        <v>0</v>
      </c>
      <c r="N54" s="22"/>
      <c r="O54" s="22">
        <f>+O53*0.15</f>
        <v>174.0105</v>
      </c>
    </row>
    <row r="55" spans="1:13" s="12" customFormat="1" ht="11.25">
      <c r="A55" s="76"/>
      <c r="L55" s="23"/>
      <c r="M55" s="23"/>
    </row>
    <row r="56" spans="1:13" s="12" customFormat="1" ht="11.25">
      <c r="A56" s="76"/>
      <c r="L56" s="23"/>
      <c r="M56" s="23"/>
    </row>
    <row r="57" spans="1:11" ht="11.25">
      <c r="A57" s="77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5" ht="34.5">
      <c r="A58" s="55" t="s">
        <v>29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57"/>
      <c r="N58" s="57"/>
      <c r="O58" s="58"/>
    </row>
    <row r="59" spans="1:13" ht="15">
      <c r="A59" s="78" t="s">
        <v>76</v>
      </c>
      <c r="B59" s="106" t="s">
        <v>73</v>
      </c>
      <c r="C59" s="107"/>
      <c r="D59" s="107"/>
      <c r="E59" s="117" t="s">
        <v>74</v>
      </c>
      <c r="F59" s="107"/>
      <c r="G59" s="108"/>
      <c r="H59" s="106" t="s">
        <v>75</v>
      </c>
      <c r="I59" s="107"/>
      <c r="J59" s="108"/>
      <c r="K59" s="100"/>
      <c r="L59" s="101"/>
      <c r="M59" s="44"/>
    </row>
    <row r="60" spans="1:12" ht="22.5">
      <c r="A60" s="78"/>
      <c r="B60" s="7" t="s">
        <v>1</v>
      </c>
      <c r="C60" s="10" t="s">
        <v>48</v>
      </c>
      <c r="D60" s="10" t="s">
        <v>47</v>
      </c>
      <c r="E60" s="7" t="s">
        <v>1</v>
      </c>
      <c r="F60" s="10" t="s">
        <v>48</v>
      </c>
      <c r="G60" s="10" t="s">
        <v>47</v>
      </c>
      <c r="H60" s="7" t="s">
        <v>1</v>
      </c>
      <c r="I60" s="10" t="s">
        <v>48</v>
      </c>
      <c r="J60" s="10" t="s">
        <v>47</v>
      </c>
      <c r="K60" s="10" t="s">
        <v>63</v>
      </c>
      <c r="L60" s="10" t="s">
        <v>47</v>
      </c>
    </row>
    <row r="61" spans="1:12" ht="11.25">
      <c r="A61" s="79" t="s">
        <v>62</v>
      </c>
      <c r="B61" s="8"/>
      <c r="C61" s="45">
        <f>VLOOKUP($A61,Formulario_2021!$A$138:$B$139,2)</f>
        <v>28.41</v>
      </c>
      <c r="D61" s="45">
        <f>+B61*C61</f>
        <v>0</v>
      </c>
      <c r="E61" s="24"/>
      <c r="F61" s="45">
        <f>VLOOKUP($A61,Formulario_2021!$A$138:$B$139,2)</f>
        <v>28.41</v>
      </c>
      <c r="G61" s="45">
        <f>+E61*F61</f>
        <v>0</v>
      </c>
      <c r="H61" s="24"/>
      <c r="I61" s="45">
        <f>VLOOKUP($A61,Formulario_2021!$A$138:$B$139,2)</f>
        <v>28.41</v>
      </c>
      <c r="J61" s="45">
        <f>+H61*I61</f>
        <v>0</v>
      </c>
      <c r="K61" s="25">
        <f aca="true" t="shared" si="7" ref="K61:L65">SUM(B61,E61,H61)</f>
        <v>0</v>
      </c>
      <c r="L61" s="25">
        <f t="shared" si="7"/>
        <v>85.23</v>
      </c>
    </row>
    <row r="62" spans="1:12" ht="11.25">
      <c r="A62" s="79" t="s">
        <v>62</v>
      </c>
      <c r="B62" s="8"/>
      <c r="C62" s="45">
        <f>VLOOKUP($A62,Formulario_2021!$A$138:$B$139,2)</f>
        <v>28.41</v>
      </c>
      <c r="D62" s="45">
        <f>+B62*C62</f>
        <v>0</v>
      </c>
      <c r="E62" s="24"/>
      <c r="F62" s="45">
        <f>VLOOKUP($A62,Formulario_2021!$A$138:$B$139,2)</f>
        <v>28.41</v>
      </c>
      <c r="G62" s="45">
        <f>+E62*F62</f>
        <v>0</v>
      </c>
      <c r="H62" s="24"/>
      <c r="I62" s="45">
        <f>VLOOKUP($A62,Formulario_2021!$A$138:$B$139,2)</f>
        <v>28.41</v>
      </c>
      <c r="J62" s="45">
        <f>+H62*I62</f>
        <v>0</v>
      </c>
      <c r="K62" s="25">
        <f t="shared" si="7"/>
        <v>0</v>
      </c>
      <c r="L62" s="25">
        <f t="shared" si="7"/>
        <v>85.23</v>
      </c>
    </row>
    <row r="63" spans="1:12" ht="11.25">
      <c r="A63" s="79" t="s">
        <v>62</v>
      </c>
      <c r="B63" s="8"/>
      <c r="C63" s="45">
        <f>VLOOKUP($A63,Formulario_2021!$A$138:$B$139,2)</f>
        <v>28.41</v>
      </c>
      <c r="D63" s="45">
        <f>+B63*C63</f>
        <v>0</v>
      </c>
      <c r="E63" s="24"/>
      <c r="F63" s="45">
        <f>VLOOKUP($A63,Formulario_2021!$A$138:$B$139,2)</f>
        <v>28.41</v>
      </c>
      <c r="G63" s="45">
        <f>+E63*F63</f>
        <v>0</v>
      </c>
      <c r="H63" s="24"/>
      <c r="I63" s="45">
        <f>VLOOKUP($A63,Formulario_2021!$A$138:$B$139,2)</f>
        <v>28.41</v>
      </c>
      <c r="J63" s="45">
        <f>+H63*I63</f>
        <v>0</v>
      </c>
      <c r="K63" s="25">
        <f t="shared" si="7"/>
        <v>0</v>
      </c>
      <c r="L63" s="25">
        <f t="shared" si="7"/>
        <v>85.23</v>
      </c>
    </row>
    <row r="64" spans="1:12" ht="11.25">
      <c r="A64" s="79" t="s">
        <v>64</v>
      </c>
      <c r="B64" s="13"/>
      <c r="C64" s="45">
        <f>VLOOKUP($A64,Formulario_2021!$A$138:$B$139,2)</f>
        <v>32.23</v>
      </c>
      <c r="D64" s="45">
        <f>+B64*C64</f>
        <v>0</v>
      </c>
      <c r="E64" s="24"/>
      <c r="F64" s="45">
        <f>VLOOKUP($A64,Formulario_2021!$A$138:$B$139,2)</f>
        <v>32.23</v>
      </c>
      <c r="G64" s="45">
        <f>+E64*F64</f>
        <v>0</v>
      </c>
      <c r="H64" s="24"/>
      <c r="I64" s="45">
        <f>VLOOKUP($A64,Formulario_2021!$A$138:$B$139,2)</f>
        <v>32.23</v>
      </c>
      <c r="J64" s="45">
        <f>+H64*I64</f>
        <v>0</v>
      </c>
      <c r="K64" s="25">
        <f t="shared" si="7"/>
        <v>0</v>
      </c>
      <c r="L64" s="25">
        <f t="shared" si="7"/>
        <v>96.69</v>
      </c>
    </row>
    <row r="65" spans="1:12" ht="11.25">
      <c r="A65" s="79" t="s">
        <v>62</v>
      </c>
      <c r="B65" s="13"/>
      <c r="C65" s="45">
        <f>VLOOKUP($A65,Formulario_2021!$A$138:$B$139,2)</f>
        <v>28.41</v>
      </c>
      <c r="D65" s="45">
        <f>+B65*C65</f>
        <v>0</v>
      </c>
      <c r="E65" s="24"/>
      <c r="F65" s="45">
        <f>VLOOKUP($A65,Formulario_2021!$A$138:$B$139,2)</f>
        <v>28.41</v>
      </c>
      <c r="G65" s="45">
        <f>+E65*F65</f>
        <v>0</v>
      </c>
      <c r="H65" s="24"/>
      <c r="I65" s="45">
        <f>VLOOKUP($A65,Formulario_2021!$A$138:$B$139,2)</f>
        <v>28.41</v>
      </c>
      <c r="J65" s="45">
        <f>+H65*I65</f>
        <v>0</v>
      </c>
      <c r="K65" s="25">
        <f t="shared" si="7"/>
        <v>0</v>
      </c>
      <c r="L65" s="25">
        <f t="shared" si="7"/>
        <v>85.23</v>
      </c>
    </row>
    <row r="66" spans="1:12" s="17" customFormat="1" ht="11.25">
      <c r="A66" s="80" t="s">
        <v>30</v>
      </c>
      <c r="B66" s="25">
        <f>SUM(B61:B65)</f>
        <v>0</v>
      </c>
      <c r="C66" s="10"/>
      <c r="D66" s="25">
        <f>SUM(D61:D65)</f>
        <v>0</v>
      </c>
      <c r="E66" s="25">
        <f>SUM(E61:E65)</f>
        <v>0</v>
      </c>
      <c r="F66" s="10"/>
      <c r="G66" s="25">
        <f>SUM(G61:G65)</f>
        <v>0</v>
      </c>
      <c r="H66" s="25">
        <f>SUM(H61:H65)</f>
        <v>0</v>
      </c>
      <c r="I66" s="10"/>
      <c r="J66" s="25">
        <f>SUM(J61:J65)</f>
        <v>0</v>
      </c>
      <c r="K66" s="25">
        <f>SUM(K61:K65)</f>
        <v>0</v>
      </c>
      <c r="L66" s="25">
        <f>SUM(L61:L65)</f>
        <v>437.61</v>
      </c>
    </row>
    <row r="67" spans="1:9" s="17" customFormat="1" ht="11.25">
      <c r="A67" s="76"/>
      <c r="B67" s="12"/>
      <c r="C67" s="26"/>
      <c r="D67" s="27"/>
      <c r="E67" s="28"/>
      <c r="F67" s="27"/>
      <c r="G67" s="28"/>
      <c r="H67" s="27"/>
      <c r="I67" s="28"/>
    </row>
    <row r="68" spans="1:9" s="17" customFormat="1" ht="11.25">
      <c r="A68" s="76"/>
      <c r="B68" s="12"/>
      <c r="C68" s="12"/>
      <c r="D68" s="27"/>
      <c r="E68" s="12"/>
      <c r="F68" s="27"/>
      <c r="G68" s="12"/>
      <c r="H68" s="27"/>
      <c r="I68" s="12"/>
    </row>
    <row r="69" spans="1:6" ht="11.25">
      <c r="A69" s="59" t="s">
        <v>24</v>
      </c>
      <c r="B69" s="1"/>
      <c r="C69" s="1" t="s">
        <v>65</v>
      </c>
      <c r="D69" s="1" t="s">
        <v>66</v>
      </c>
      <c r="E69" s="1" t="s">
        <v>67</v>
      </c>
      <c r="F69" s="1" t="s">
        <v>11</v>
      </c>
    </row>
    <row r="70" spans="1:6" ht="11.25">
      <c r="A70" s="116" t="s">
        <v>22</v>
      </c>
      <c r="B70" s="116"/>
      <c r="C70" s="51">
        <f>G53</f>
        <v>0</v>
      </c>
      <c r="D70" s="52">
        <f>J53</f>
        <v>0</v>
      </c>
      <c r="E70" s="52">
        <f>M53</f>
        <v>0</v>
      </c>
      <c r="F70" s="50">
        <f>SUM(C70:E70)</f>
        <v>0</v>
      </c>
    </row>
    <row r="71" spans="1:6" ht="11.25">
      <c r="A71" s="116" t="s">
        <v>23</v>
      </c>
      <c r="B71" s="116"/>
      <c r="C71" s="37">
        <f>D66</f>
        <v>0</v>
      </c>
      <c r="D71" s="37">
        <f>G66</f>
        <v>0</v>
      </c>
      <c r="E71" s="37">
        <f>J66</f>
        <v>0</v>
      </c>
      <c r="F71" s="50">
        <f>SUM(C71:E71)</f>
        <v>0</v>
      </c>
    </row>
    <row r="72" spans="1:6" ht="11.25">
      <c r="A72" s="81" t="s">
        <v>38</v>
      </c>
      <c r="B72" s="29"/>
      <c r="C72" s="29">
        <f>SUM(C70:C71)</f>
        <v>0</v>
      </c>
      <c r="D72" s="29">
        <f>SUM(D70:D71)</f>
        <v>0</v>
      </c>
      <c r="E72" s="29">
        <f>SUM(E70:E71)</f>
        <v>0</v>
      </c>
      <c r="F72" s="29">
        <f>SUM(F70:F71)</f>
        <v>0</v>
      </c>
    </row>
    <row r="73" spans="1:13" ht="11.25">
      <c r="A73" s="82"/>
      <c r="B73" s="30"/>
      <c r="C73" s="30"/>
      <c r="D73" s="31"/>
      <c r="E73" s="32"/>
      <c r="F73" s="33"/>
      <c r="G73" s="32"/>
      <c r="H73" s="33"/>
      <c r="I73" s="32"/>
      <c r="J73" s="33"/>
      <c r="K73" s="32"/>
      <c r="L73" s="33"/>
      <c r="M73" s="34"/>
    </row>
    <row r="75" spans="1:8" ht="23.25">
      <c r="A75" s="55" t="s">
        <v>83</v>
      </c>
      <c r="B75" s="56"/>
      <c r="C75" s="56"/>
      <c r="D75" s="56"/>
      <c r="E75" s="56"/>
      <c r="F75" s="56"/>
      <c r="G75" s="97"/>
      <c r="H75" s="54"/>
    </row>
    <row r="76" spans="1:6" ht="11.25">
      <c r="A76" s="69" t="s">
        <v>4</v>
      </c>
      <c r="B76" s="1"/>
      <c r="C76" s="1" t="s">
        <v>65</v>
      </c>
      <c r="D76" s="1" t="s">
        <v>66</v>
      </c>
      <c r="E76" s="1" t="s">
        <v>67</v>
      </c>
      <c r="F76" s="1" t="s">
        <v>0</v>
      </c>
    </row>
    <row r="77" spans="1:6" ht="11.25">
      <c r="A77" s="83" t="s">
        <v>39</v>
      </c>
      <c r="B77" s="35"/>
      <c r="C77" s="36"/>
      <c r="D77" s="36">
        <v>1200</v>
      </c>
      <c r="E77" s="36">
        <v>1200</v>
      </c>
      <c r="F77" s="35">
        <f>SUM(C77:E77)</f>
        <v>2400</v>
      </c>
    </row>
    <row r="78" spans="1:6" ht="11.25">
      <c r="A78" s="80" t="s">
        <v>0</v>
      </c>
      <c r="B78" s="10"/>
      <c r="C78" s="10">
        <f>SUM(C77)</f>
        <v>0</v>
      </c>
      <c r="D78" s="10">
        <f>SUM(D77)</f>
        <v>1200</v>
      </c>
      <c r="E78" s="10">
        <f>SUM(E77)</f>
        <v>1200</v>
      </c>
      <c r="F78" s="10">
        <f>SUM(C78:E78)</f>
        <v>2400</v>
      </c>
    </row>
    <row r="81" spans="1:8" ht="15">
      <c r="A81" s="55" t="s">
        <v>35</v>
      </c>
      <c r="B81" s="56"/>
      <c r="C81" s="56"/>
      <c r="D81" s="56"/>
      <c r="E81" s="56"/>
      <c r="F81" s="56"/>
      <c r="G81" s="97"/>
      <c r="H81" s="54"/>
    </row>
    <row r="82" spans="1:6" ht="33.75">
      <c r="A82" s="84" t="s">
        <v>2</v>
      </c>
      <c r="B82" s="53" t="s">
        <v>3</v>
      </c>
      <c r="C82" s="1" t="s">
        <v>65</v>
      </c>
      <c r="D82" s="1" t="s">
        <v>66</v>
      </c>
      <c r="E82" s="1" t="s">
        <v>67</v>
      </c>
      <c r="F82" s="53" t="s">
        <v>11</v>
      </c>
    </row>
    <row r="83" spans="1:6" ht="11.25">
      <c r="A83" s="70" t="s">
        <v>13</v>
      </c>
      <c r="B83" s="6"/>
      <c r="C83" s="4"/>
      <c r="D83" s="4"/>
      <c r="E83" s="4"/>
      <c r="F83" s="10">
        <f>SUM(C83:E83)</f>
        <v>0</v>
      </c>
    </row>
    <row r="84" spans="1:6" ht="11.25">
      <c r="A84" s="70" t="s">
        <v>14</v>
      </c>
      <c r="B84" s="6"/>
      <c r="C84" s="4"/>
      <c r="D84" s="4"/>
      <c r="E84" s="4"/>
      <c r="F84" s="10">
        <f>SUM(C84:E84)</f>
        <v>0</v>
      </c>
    </row>
    <row r="85" spans="1:6" ht="11.25">
      <c r="A85" s="70"/>
      <c r="B85" s="6"/>
      <c r="C85" s="4"/>
      <c r="D85" s="4"/>
      <c r="E85" s="4"/>
      <c r="F85" s="10">
        <f>SUM(C85:E85)</f>
        <v>0</v>
      </c>
    </row>
    <row r="86" spans="1:6" ht="11.25">
      <c r="A86" s="70"/>
      <c r="B86" s="6"/>
      <c r="C86" s="4"/>
      <c r="D86" s="4"/>
      <c r="E86" s="4"/>
      <c r="F86" s="10">
        <f>SUM(C86:E86)</f>
        <v>0</v>
      </c>
    </row>
    <row r="87" spans="1:6" ht="11.25">
      <c r="A87" s="80" t="s">
        <v>0</v>
      </c>
      <c r="B87" s="10"/>
      <c r="C87" s="10">
        <f>SUM(C83:C86)</f>
        <v>0</v>
      </c>
      <c r="D87" s="10">
        <f>SUM(D83:D86)</f>
        <v>0</v>
      </c>
      <c r="E87" s="10">
        <f>SUM(E83:E86)</f>
        <v>0</v>
      </c>
      <c r="F87" s="10">
        <f>SUM(F83:F86)</f>
        <v>0</v>
      </c>
    </row>
    <row r="90" spans="1:7" ht="15">
      <c r="A90" s="109" t="s">
        <v>87</v>
      </c>
      <c r="B90" s="110"/>
      <c r="C90" s="110"/>
      <c r="D90" s="110"/>
      <c r="E90" s="110"/>
      <c r="F90" s="105"/>
      <c r="G90" s="96"/>
    </row>
    <row r="91" spans="1:6" ht="22.5">
      <c r="A91" s="69" t="s">
        <v>15</v>
      </c>
      <c r="B91" s="1" t="s">
        <v>16</v>
      </c>
      <c r="C91" s="1" t="s">
        <v>65</v>
      </c>
      <c r="D91" s="1" t="s">
        <v>66</v>
      </c>
      <c r="E91" s="1" t="s">
        <v>67</v>
      </c>
      <c r="F91" s="1" t="s">
        <v>0</v>
      </c>
    </row>
    <row r="92" spans="1:6" ht="12" thickBot="1">
      <c r="A92" s="85" t="s">
        <v>32</v>
      </c>
      <c r="B92" s="4"/>
      <c r="C92" s="4"/>
      <c r="D92" s="4"/>
      <c r="E92" s="4"/>
      <c r="F92" s="46">
        <f>SUM(C92:E92)</f>
        <v>0</v>
      </c>
    </row>
    <row r="93" spans="1:6" ht="12" thickBot="1">
      <c r="A93" s="85" t="s">
        <v>58</v>
      </c>
      <c r="B93" s="4"/>
      <c r="C93" s="4"/>
      <c r="D93" s="4"/>
      <c r="E93" s="4"/>
      <c r="F93" s="46">
        <f>SUM(C93:E93)</f>
        <v>0</v>
      </c>
    </row>
    <row r="94" spans="1:6" ht="11.25">
      <c r="A94" s="75" t="s">
        <v>33</v>
      </c>
      <c r="B94" s="4"/>
      <c r="C94" s="4"/>
      <c r="D94" s="4"/>
      <c r="E94" s="4"/>
      <c r="F94" s="46">
        <f>SUM(C94:E94)</f>
        <v>0</v>
      </c>
    </row>
    <row r="95" spans="1:6" ht="11.25">
      <c r="A95" s="75" t="s">
        <v>86</v>
      </c>
      <c r="B95" s="4"/>
      <c r="C95" s="4"/>
      <c r="D95" s="4"/>
      <c r="E95" s="4"/>
      <c r="F95" s="46">
        <f>SUM(C95:E95)</f>
        <v>0</v>
      </c>
    </row>
    <row r="96" spans="1:6" ht="11.25">
      <c r="A96" s="80" t="s">
        <v>0</v>
      </c>
      <c r="B96" s="10"/>
      <c r="C96" s="10">
        <f>SUM(C92:C95)</f>
        <v>0</v>
      </c>
      <c r="D96" s="10">
        <f>SUM(D92:D95)</f>
        <v>0</v>
      </c>
      <c r="E96" s="10">
        <f>SUM(E92:E95)</f>
        <v>0</v>
      </c>
      <c r="F96" s="10">
        <f>SUM(F92:F95)</f>
        <v>0</v>
      </c>
    </row>
    <row r="97" spans="1:7" ht="11.25">
      <c r="A97" s="86"/>
      <c r="B97" s="31"/>
      <c r="C97" s="12"/>
      <c r="D97" s="12"/>
      <c r="E97" s="12"/>
      <c r="F97" s="12"/>
      <c r="G97" s="12"/>
    </row>
    <row r="99" spans="1:6" ht="11.25">
      <c r="A99" s="111" t="s">
        <v>36</v>
      </c>
      <c r="B99" s="111"/>
      <c r="C99" s="111"/>
      <c r="D99" s="111"/>
      <c r="E99" s="111"/>
      <c r="F99" s="111"/>
    </row>
    <row r="100" spans="1:6" ht="11.25">
      <c r="A100" s="69"/>
      <c r="B100" s="1"/>
      <c r="C100" s="1" t="s">
        <v>65</v>
      </c>
      <c r="D100" s="1" t="s">
        <v>66</v>
      </c>
      <c r="E100" s="1" t="s">
        <v>67</v>
      </c>
      <c r="F100" s="14" t="s">
        <v>19</v>
      </c>
    </row>
    <row r="101" spans="1:6" ht="11.25">
      <c r="A101" s="83" t="s">
        <v>5</v>
      </c>
      <c r="B101" s="35"/>
      <c r="C101" s="48">
        <f>C15</f>
        <v>0</v>
      </c>
      <c r="D101" s="48">
        <f>D15</f>
        <v>0</v>
      </c>
      <c r="E101" s="48">
        <f>E15</f>
        <v>0</v>
      </c>
      <c r="F101" s="49">
        <f aca="true" t="shared" si="8" ref="F101:F107">SUM(C101:E101)</f>
        <v>0</v>
      </c>
    </row>
    <row r="102" spans="1:6" ht="11.25">
      <c r="A102" s="83" t="s">
        <v>37</v>
      </c>
      <c r="B102" s="35"/>
      <c r="C102" s="48">
        <f>C29</f>
        <v>0</v>
      </c>
      <c r="D102" s="48">
        <f>D29</f>
        <v>0</v>
      </c>
      <c r="E102" s="48">
        <f>E29</f>
        <v>0</v>
      </c>
      <c r="F102" s="49">
        <f t="shared" si="8"/>
        <v>0</v>
      </c>
    </row>
    <row r="103" spans="1:10" ht="11.25">
      <c r="A103" s="83" t="s">
        <v>6</v>
      </c>
      <c r="B103" s="35"/>
      <c r="C103" s="48">
        <f>C72</f>
        <v>0</v>
      </c>
      <c r="D103" s="48">
        <f>D72</f>
        <v>0</v>
      </c>
      <c r="E103" s="48">
        <f>E72</f>
        <v>0</v>
      </c>
      <c r="F103" s="49">
        <f t="shared" si="8"/>
        <v>0</v>
      </c>
      <c r="H103" s="31"/>
      <c r="I103" s="31"/>
      <c r="J103" s="31"/>
    </row>
    <row r="104" spans="1:10" ht="11.25">
      <c r="A104" s="83" t="s">
        <v>7</v>
      </c>
      <c r="B104" s="35"/>
      <c r="C104" s="48">
        <f>C87</f>
        <v>0</v>
      </c>
      <c r="D104" s="48">
        <f>D87</f>
        <v>0</v>
      </c>
      <c r="E104" s="48">
        <f>E87</f>
        <v>0</v>
      </c>
      <c r="F104" s="49">
        <f t="shared" si="8"/>
        <v>0</v>
      </c>
      <c r="H104" s="31"/>
      <c r="I104" s="31"/>
      <c r="J104" s="31"/>
    </row>
    <row r="105" spans="1:10" ht="11.25">
      <c r="A105" s="83" t="s">
        <v>8</v>
      </c>
      <c r="B105" s="35"/>
      <c r="C105" s="48">
        <f>C96</f>
        <v>0</v>
      </c>
      <c r="D105" s="48">
        <f>D96</f>
        <v>0</v>
      </c>
      <c r="E105" s="48">
        <f>E96</f>
        <v>0</v>
      </c>
      <c r="F105" s="49">
        <f t="shared" si="8"/>
        <v>0</v>
      </c>
      <c r="H105" s="31"/>
      <c r="I105" s="31"/>
      <c r="J105" s="31"/>
    </row>
    <row r="106" spans="1:10" ht="11.25">
      <c r="A106" s="83" t="s">
        <v>9</v>
      </c>
      <c r="B106" s="35"/>
      <c r="C106" s="48">
        <f>C78</f>
        <v>0</v>
      </c>
      <c r="D106" s="48">
        <f>D78</f>
        <v>1200</v>
      </c>
      <c r="E106" s="48">
        <f>E78</f>
        <v>1200</v>
      </c>
      <c r="F106" s="49">
        <f t="shared" si="8"/>
        <v>2400</v>
      </c>
      <c r="H106" s="31"/>
      <c r="I106" s="31"/>
      <c r="J106" s="31"/>
    </row>
    <row r="107" spans="1:10" ht="11.25">
      <c r="A107" s="83" t="s">
        <v>10</v>
      </c>
      <c r="B107" s="35"/>
      <c r="C107" s="48">
        <f>G54</f>
        <v>0</v>
      </c>
      <c r="D107" s="48">
        <f>J54</f>
        <v>0</v>
      </c>
      <c r="E107" s="48">
        <f>M54</f>
        <v>0</v>
      </c>
      <c r="F107" s="49">
        <f t="shared" si="8"/>
        <v>0</v>
      </c>
      <c r="H107" s="31"/>
      <c r="I107" s="31"/>
      <c r="J107" s="31"/>
    </row>
    <row r="108" spans="1:10" ht="11.25">
      <c r="A108" s="87" t="s">
        <v>40</v>
      </c>
      <c r="B108" s="62"/>
      <c r="C108" s="63">
        <f>SUM(C101:C107)</f>
        <v>0</v>
      </c>
      <c r="D108" s="64">
        <f>SUM(D101:D107)</f>
        <v>1200</v>
      </c>
      <c r="E108" s="64">
        <f>SUM(E101:E107)</f>
        <v>1200</v>
      </c>
      <c r="F108" s="64">
        <f>SUM(F101:F107)</f>
        <v>2400</v>
      </c>
      <c r="H108" s="31"/>
      <c r="I108" s="47"/>
      <c r="J108" s="31"/>
    </row>
    <row r="109" spans="1:10" s="60" customFormat="1" ht="22.5">
      <c r="A109" s="95" t="s">
        <v>71</v>
      </c>
      <c r="B109" s="65"/>
      <c r="C109" s="66">
        <f>C108-G53</f>
        <v>0</v>
      </c>
      <c r="D109" s="67">
        <f>+D108-J53</f>
        <v>1200</v>
      </c>
      <c r="E109" s="67">
        <f>+E108-M53</f>
        <v>1200</v>
      </c>
      <c r="F109" s="67">
        <f>SUM(C109:E109)</f>
        <v>2400</v>
      </c>
      <c r="H109" s="61"/>
      <c r="I109" s="61"/>
      <c r="J109" s="61"/>
    </row>
    <row r="110" spans="8:10" ht="11.25">
      <c r="H110" s="31"/>
      <c r="I110" s="31"/>
      <c r="J110" s="31"/>
    </row>
    <row r="111" spans="8:10" ht="11.25">
      <c r="H111" s="31"/>
      <c r="I111" s="31"/>
      <c r="J111" s="31"/>
    </row>
    <row r="112" spans="8:10" ht="11.25">
      <c r="H112" s="31"/>
      <c r="I112" s="31"/>
      <c r="J112" s="31"/>
    </row>
    <row r="113" spans="8:10" ht="11.25">
      <c r="H113" s="31"/>
      <c r="I113" s="31"/>
      <c r="J113" s="31"/>
    </row>
    <row r="114" spans="8:10" ht="11.25">
      <c r="H114" s="31"/>
      <c r="I114" s="31"/>
      <c r="J114" s="31"/>
    </row>
    <row r="115" spans="8:10" ht="11.25">
      <c r="H115" s="31"/>
      <c r="I115" s="31"/>
      <c r="J115" s="31"/>
    </row>
    <row r="116" spans="8:10" ht="11.25">
      <c r="H116" s="31"/>
      <c r="I116" s="31"/>
      <c r="J116" s="31"/>
    </row>
    <row r="117" spans="8:10" ht="11.25">
      <c r="H117" s="31"/>
      <c r="I117" s="31"/>
      <c r="J117" s="31"/>
    </row>
    <row r="118" spans="1:10" ht="11.25">
      <c r="A118" s="89"/>
      <c r="B118" s="30"/>
      <c r="C118" s="38"/>
      <c r="D118" s="38"/>
      <c r="E118" s="38"/>
      <c r="F118" s="38"/>
      <c r="G118" s="38"/>
      <c r="H118" s="31"/>
      <c r="I118" s="31"/>
      <c r="J118" s="31"/>
    </row>
    <row r="119" spans="1:10" ht="11.25">
      <c r="A119" s="121" t="s">
        <v>43</v>
      </c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2" ht="11.25">
      <c r="A120" s="118" t="s">
        <v>89</v>
      </c>
      <c r="B120" s="119"/>
      <c r="C120" s="119"/>
      <c r="D120" s="119"/>
      <c r="E120" s="119"/>
      <c r="F120" s="119"/>
      <c r="G120" s="119"/>
      <c r="H120" s="119"/>
      <c r="I120" s="119"/>
      <c r="J120" s="120"/>
      <c r="K120" s="15"/>
      <c r="L120" s="15"/>
    </row>
    <row r="121" spans="1:12" s="12" customFormat="1" ht="11.25">
      <c r="A121" s="124" t="s">
        <v>59</v>
      </c>
      <c r="B121" s="119"/>
      <c r="C121" s="119"/>
      <c r="D121" s="119"/>
      <c r="E121" s="119"/>
      <c r="F121" s="119"/>
      <c r="G121" s="119"/>
      <c r="H121" s="119"/>
      <c r="I121" s="119"/>
      <c r="J121" s="120"/>
      <c r="K121" s="15"/>
      <c r="L121" s="15"/>
    </row>
    <row r="122" spans="1:12" s="12" customFormat="1" ht="11.25">
      <c r="A122" s="118" t="s">
        <v>90</v>
      </c>
      <c r="B122" s="119"/>
      <c r="C122" s="119"/>
      <c r="D122" s="119"/>
      <c r="E122" s="119"/>
      <c r="F122" s="119"/>
      <c r="G122" s="119"/>
      <c r="H122" s="119"/>
      <c r="I122" s="119"/>
      <c r="J122" s="120"/>
      <c r="K122" s="15"/>
      <c r="L122" s="15"/>
    </row>
    <row r="123" spans="1:12" ht="11.25">
      <c r="A123" s="118" t="s">
        <v>72</v>
      </c>
      <c r="B123" s="119"/>
      <c r="C123" s="119"/>
      <c r="D123" s="119"/>
      <c r="E123" s="119"/>
      <c r="F123" s="119"/>
      <c r="G123" s="119"/>
      <c r="H123" s="119"/>
      <c r="I123" s="119"/>
      <c r="J123" s="120"/>
      <c r="K123" s="15"/>
      <c r="L123" s="15"/>
    </row>
    <row r="124" spans="1:10" ht="11.25">
      <c r="A124" s="118" t="s">
        <v>88</v>
      </c>
      <c r="B124" s="119"/>
      <c r="C124" s="119"/>
      <c r="D124" s="119"/>
      <c r="E124" s="119"/>
      <c r="F124" s="119"/>
      <c r="G124" s="119"/>
      <c r="H124" s="119"/>
      <c r="I124" s="119"/>
      <c r="J124" s="120"/>
    </row>
    <row r="125" spans="1:10" ht="108.75" customHeight="1">
      <c r="A125" s="118" t="s">
        <v>85</v>
      </c>
      <c r="B125" s="119"/>
      <c r="C125" s="119"/>
      <c r="D125" s="119"/>
      <c r="E125" s="119"/>
      <c r="F125" s="119"/>
      <c r="G125" s="119"/>
      <c r="H125" s="119"/>
      <c r="I125" s="119"/>
      <c r="J125" s="120"/>
    </row>
    <row r="128" spans="1:2" ht="11.25">
      <c r="A128" s="93" t="s">
        <v>20</v>
      </c>
      <c r="B128" s="94" t="s">
        <v>21</v>
      </c>
    </row>
    <row r="129" spans="1:2" ht="22.5">
      <c r="A129" s="92" t="s">
        <v>50</v>
      </c>
      <c r="B129" s="20">
        <v>43.919999999999995</v>
      </c>
    </row>
    <row r="130" spans="1:2" ht="11.25">
      <c r="A130" s="91" t="s">
        <v>45</v>
      </c>
      <c r="B130" s="20">
        <v>43.919999999999995</v>
      </c>
    </row>
    <row r="131" spans="1:2" ht="11.25">
      <c r="A131" s="92" t="s">
        <v>51</v>
      </c>
      <c r="B131" s="20">
        <v>31.07</v>
      </c>
    </row>
    <row r="132" spans="1:2" ht="11.25">
      <c r="A132" s="92" t="s">
        <v>52</v>
      </c>
      <c r="B132" s="20">
        <v>30.1</v>
      </c>
    </row>
    <row r="133" spans="1:2" ht="22.5">
      <c r="A133" s="92" t="s">
        <v>53</v>
      </c>
      <c r="B133" s="20">
        <v>25.330000000000002</v>
      </c>
    </row>
    <row r="134" spans="1:2" ht="22.5">
      <c r="A134" s="92" t="s">
        <v>54</v>
      </c>
      <c r="B134" s="20">
        <v>33.61</v>
      </c>
    </row>
    <row r="135" spans="1:2" ht="11.25">
      <c r="A135" s="91" t="s">
        <v>41</v>
      </c>
      <c r="B135" s="20">
        <v>5.89</v>
      </c>
    </row>
    <row r="136" spans="1:2" ht="11.25">
      <c r="A136" s="91" t="s">
        <v>42</v>
      </c>
      <c r="B136" s="20">
        <v>8.48</v>
      </c>
    </row>
    <row r="137" spans="1:2" ht="11.25">
      <c r="A137" s="92" t="s">
        <v>55</v>
      </c>
      <c r="B137" s="20">
        <v>8.72</v>
      </c>
    </row>
    <row r="138" spans="1:2" ht="11.25">
      <c r="A138" s="90" t="s">
        <v>64</v>
      </c>
      <c r="B138" s="21">
        <v>32.23</v>
      </c>
    </row>
    <row r="139" spans="1:2" ht="11.25">
      <c r="A139" s="90" t="s">
        <v>62</v>
      </c>
      <c r="B139" s="21">
        <v>28.41</v>
      </c>
    </row>
  </sheetData>
  <sheetProtection/>
  <mergeCells count="45">
    <mergeCell ref="C43:D43"/>
    <mergeCell ref="C44:D44"/>
    <mergeCell ref="N35:O35"/>
    <mergeCell ref="B35:B36"/>
    <mergeCell ref="A3:M3"/>
    <mergeCell ref="A34:Q34"/>
    <mergeCell ref="A35:A36"/>
    <mergeCell ref="E35:G35"/>
    <mergeCell ref="H35:J35"/>
    <mergeCell ref="A1:M1"/>
    <mergeCell ref="A5:G5"/>
    <mergeCell ref="A19:G19"/>
    <mergeCell ref="K35:M35"/>
    <mergeCell ref="C41:D41"/>
    <mergeCell ref="C42:D42"/>
    <mergeCell ref="A125:J125"/>
    <mergeCell ref="A119:J119"/>
    <mergeCell ref="A121:J121"/>
    <mergeCell ref="A120:J120"/>
    <mergeCell ref="A122:J122"/>
    <mergeCell ref="A123:J123"/>
    <mergeCell ref="A124:J124"/>
    <mergeCell ref="A99:F99"/>
    <mergeCell ref="C35:D36"/>
    <mergeCell ref="C37:D37"/>
    <mergeCell ref="C38:D38"/>
    <mergeCell ref="C39:D39"/>
    <mergeCell ref="C40:D40"/>
    <mergeCell ref="A70:B70"/>
    <mergeCell ref="A71:B71"/>
    <mergeCell ref="E59:G59"/>
    <mergeCell ref="A53:D53"/>
    <mergeCell ref="C45:D45"/>
    <mergeCell ref="C46:D46"/>
    <mergeCell ref="C47:D47"/>
    <mergeCell ref="C48:D48"/>
    <mergeCell ref="H59:J59"/>
    <mergeCell ref="A90:F90"/>
    <mergeCell ref="K59:L59"/>
    <mergeCell ref="A54:D54"/>
    <mergeCell ref="C49:D49"/>
    <mergeCell ref="C50:D50"/>
    <mergeCell ref="C51:D51"/>
    <mergeCell ref="C52:D52"/>
    <mergeCell ref="B59:D59"/>
  </mergeCells>
  <dataValidations count="2">
    <dataValidation type="list" allowBlank="1" showInputMessage="1" showErrorMessage="1" sqref="A61:A65">
      <formula1>$A$138:$A$139</formula1>
    </dataValidation>
    <dataValidation type="list" allowBlank="1" showInputMessage="1" showErrorMessage="1" sqref="C37:C52">
      <formula1>$A$129:$A$137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155.57421875" style="0" customWidth="1"/>
  </cols>
  <sheetData>
    <row r="1" ht="30">
      <c r="A1" s="98" t="s">
        <v>81</v>
      </c>
    </row>
    <row r="2" ht="30">
      <c r="A2" s="98" t="s">
        <v>79</v>
      </c>
    </row>
    <row r="3" ht="30">
      <c r="A3" s="98" t="s">
        <v>80</v>
      </c>
    </row>
    <row r="4" ht="30">
      <c r="A4" s="98" t="s">
        <v>82</v>
      </c>
    </row>
    <row r="5" ht="23.25">
      <c r="A5" s="99" t="s">
        <v>77</v>
      </c>
    </row>
    <row r="6" ht="15">
      <c r="A6" s="99" t="s">
        <v>78</v>
      </c>
    </row>
    <row r="9" ht="120">
      <c r="A9" s="98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UPV-EHU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Presupuesto</dc:title>
  <dc:subject>Convocatoria Innpacto 2012</dc:subject>
  <dc:creator>bczceere</dc:creator>
  <cp:keywords/>
  <dc:description/>
  <cp:lastModifiedBy>LEIRE IDOYAGA</cp:lastModifiedBy>
  <cp:lastPrinted>2017-11-27T13:36:08Z</cp:lastPrinted>
  <dcterms:created xsi:type="dcterms:W3CDTF">2011-04-13T10:04:55Z</dcterms:created>
  <dcterms:modified xsi:type="dcterms:W3CDTF">2022-06-16T10:55:41Z</dcterms:modified>
  <cp:category/>
  <cp:version/>
  <cp:contentType/>
  <cp:contentStatus/>
</cp:coreProperties>
</file>